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  <sheet name="1월" sheetId="2" r:id="rId2"/>
    <sheet name="2월" sheetId="3" r:id="rId3"/>
    <sheet name="3월" sheetId="4" r:id="rId4"/>
    <sheet name="4월" sheetId="5" r:id="rId5"/>
    <sheet name="5월" sheetId="6" r:id="rId6"/>
    <sheet name="6월" sheetId="7" r:id="rId7"/>
    <sheet name="7월" sheetId="8" r:id="rId8"/>
    <sheet name="8월" sheetId="9" r:id="rId9"/>
    <sheet name="9월" sheetId="10" r:id="rId10"/>
    <sheet name="10월" sheetId="11" r:id="rId11"/>
    <sheet name="11월" sheetId="12" r:id="rId12"/>
  </sheets>
  <definedNames>
    <definedName name="_xlnm._FilterDatabase" localSheetId="10" hidden="1">'10월'!$A$5:$BQ$5</definedName>
    <definedName name="_xlnm._FilterDatabase" localSheetId="0" hidden="1">계약!$A$5:$BD$18</definedName>
    <definedName name="_xlnm.Print_Area" localSheetId="1">'1월'!$A$1:$AW$29</definedName>
  </definedNames>
  <calcPr calcId="125725"/>
</workbook>
</file>

<file path=xl/calcChain.xml><?xml version="1.0" encoding="utf-8"?>
<calcChain xmlns="http://schemas.openxmlformats.org/spreadsheetml/2006/main">
  <c r="S6" i="1"/>
  <c r="S18"/>
  <c r="S17"/>
  <c r="S16"/>
  <c r="S11"/>
  <c r="S7"/>
  <c r="S15"/>
  <c r="S14"/>
  <c r="S13"/>
  <c r="S9"/>
  <c r="S8"/>
  <c r="S10"/>
  <c r="S12"/>
  <c r="AQ197" i="12" l="1"/>
  <c r="AH197"/>
  <c r="R197"/>
  <c r="H197"/>
  <c r="AQ196"/>
  <c r="AH196"/>
  <c r="H196"/>
  <c r="AQ195"/>
  <c r="AH195"/>
  <c r="H195"/>
  <c r="AW194"/>
  <c r="AQ194"/>
  <c r="AH194"/>
  <c r="H194"/>
  <c r="AQ193"/>
  <c r="AH193"/>
  <c r="R193"/>
  <c r="H193"/>
  <c r="AQ192"/>
  <c r="AH192"/>
  <c r="H192"/>
  <c r="AQ191"/>
  <c r="AH191"/>
  <c r="H191"/>
  <c r="AW190"/>
  <c r="AQ190"/>
  <c r="AH190"/>
  <c r="H190"/>
  <c r="AW189"/>
  <c r="AQ189"/>
  <c r="AH189"/>
  <c r="H189"/>
  <c r="AQ188"/>
  <c r="AH188"/>
  <c r="H188"/>
  <c r="AQ187"/>
  <c r="AH187"/>
  <c r="R187"/>
  <c r="H187"/>
  <c r="AW186"/>
  <c r="AQ186"/>
  <c r="AH186"/>
  <c r="H186"/>
  <c r="AQ185"/>
  <c r="AH185"/>
  <c r="H185"/>
  <c r="AW184"/>
  <c r="AQ184"/>
  <c r="AH184"/>
  <c r="H184"/>
  <c r="AQ183"/>
  <c r="AH183"/>
  <c r="H183"/>
  <c r="AW182"/>
  <c r="AQ182"/>
  <c r="AH182"/>
  <c r="H182"/>
  <c r="AQ181"/>
  <c r="AH181"/>
  <c r="H181"/>
  <c r="AQ180"/>
  <c r="AH180"/>
  <c r="H180"/>
  <c r="AQ179"/>
  <c r="AH179"/>
  <c r="H179"/>
  <c r="AW178"/>
  <c r="AQ178"/>
  <c r="AH178"/>
  <c r="H178"/>
  <c r="AW177"/>
  <c r="AQ177"/>
  <c r="AH177"/>
  <c r="H177"/>
  <c r="AW176"/>
  <c r="AQ176"/>
  <c r="AH176"/>
  <c r="H176"/>
  <c r="AQ175"/>
  <c r="AH175"/>
  <c r="R175"/>
  <c r="H175"/>
  <c r="AQ174"/>
  <c r="AH174"/>
  <c r="R174"/>
  <c r="H174"/>
  <c r="AW173"/>
  <c r="AQ173"/>
  <c r="AH173"/>
  <c r="H173"/>
  <c r="AW172"/>
  <c r="AQ172"/>
  <c r="AH172"/>
  <c r="H172"/>
  <c r="AW171"/>
  <c r="AQ171"/>
  <c r="AH171"/>
  <c r="H171"/>
  <c r="AW170"/>
  <c r="AQ170"/>
  <c r="AH170"/>
  <c r="H170"/>
  <c r="AQ169"/>
  <c r="AH169"/>
  <c r="H169"/>
  <c r="AW168"/>
  <c r="AQ168"/>
  <c r="AH168"/>
  <c r="H168"/>
  <c r="AQ167"/>
  <c r="AH167"/>
  <c r="H167"/>
  <c r="AW166"/>
  <c r="AQ166"/>
  <c r="AH166"/>
  <c r="H166"/>
  <c r="AW165"/>
  <c r="AQ165"/>
  <c r="AH165"/>
  <c r="H165"/>
  <c r="AW164"/>
  <c r="AQ164"/>
  <c r="AH164"/>
  <c r="H164"/>
  <c r="AQ163"/>
  <c r="AH163"/>
  <c r="H163"/>
  <c r="AQ162"/>
  <c r="AH162"/>
  <c r="H162"/>
  <c r="AW161"/>
  <c r="AQ161"/>
  <c r="AH161"/>
  <c r="H161"/>
  <c r="AW160"/>
  <c r="AQ160"/>
  <c r="AH160"/>
  <c r="H160"/>
  <c r="AW159"/>
  <c r="AQ159"/>
  <c r="AH159"/>
  <c r="H159"/>
  <c r="AW158"/>
  <c r="AQ158"/>
  <c r="AH158"/>
  <c r="H158"/>
  <c r="AW157"/>
  <c r="AQ157"/>
  <c r="AH157"/>
  <c r="H157"/>
  <c r="AW156"/>
  <c r="AQ156"/>
  <c r="AH156"/>
  <c r="H156"/>
  <c r="AW155"/>
  <c r="AQ155"/>
  <c r="AH155"/>
  <c r="H155"/>
  <c r="AW154"/>
  <c r="AQ154"/>
  <c r="AH154"/>
  <c r="H154"/>
  <c r="AW153"/>
  <c r="AQ153"/>
  <c r="AH153"/>
  <c r="H153"/>
  <c r="AW152"/>
  <c r="AQ152"/>
  <c r="AH152"/>
  <c r="H152"/>
  <c r="AW151"/>
  <c r="AQ151"/>
  <c r="AH151"/>
  <c r="H151"/>
  <c r="AW150"/>
  <c r="AQ150"/>
  <c r="AH150"/>
  <c r="H150"/>
  <c r="AW149"/>
  <c r="AQ149"/>
  <c r="AH149"/>
  <c r="H149"/>
  <c r="AW148"/>
  <c r="AQ148"/>
  <c r="AH148"/>
  <c r="H148"/>
  <c r="AW147"/>
  <c r="AQ147"/>
  <c r="AH147"/>
  <c r="H147"/>
  <c r="AQ146"/>
  <c r="AH146"/>
  <c r="H146"/>
  <c r="AW145"/>
  <c r="AQ145"/>
  <c r="AH145"/>
  <c r="H145"/>
  <c r="AW144"/>
  <c r="AQ144"/>
  <c r="AH144"/>
  <c r="H144"/>
  <c r="AW143"/>
  <c r="AQ143"/>
  <c r="AH143"/>
  <c r="H143"/>
  <c r="AW142"/>
  <c r="AQ142"/>
  <c r="AH142"/>
  <c r="H142"/>
  <c r="AW141"/>
  <c r="AQ141"/>
  <c r="AH141"/>
  <c r="H141"/>
  <c r="AW140"/>
  <c r="AQ140"/>
  <c r="AH140"/>
  <c r="H140"/>
  <c r="AW139"/>
  <c r="AQ139"/>
  <c r="AH139"/>
  <c r="H139"/>
  <c r="AW138"/>
  <c r="AQ138"/>
  <c r="AH138"/>
  <c r="H138"/>
  <c r="AW137"/>
  <c r="AQ137"/>
  <c r="AH137"/>
  <c r="H137"/>
  <c r="AW136"/>
  <c r="AQ136"/>
  <c r="AH136"/>
  <c r="H136"/>
  <c r="AW135"/>
  <c r="AQ135"/>
  <c r="AH135"/>
  <c r="H135"/>
  <c r="AW134"/>
  <c r="AQ134"/>
  <c r="AH134"/>
  <c r="H134"/>
  <c r="AW133"/>
  <c r="AQ133"/>
  <c r="AH133"/>
  <c r="H133"/>
  <c r="AW132"/>
  <c r="AH132"/>
  <c r="H132"/>
  <c r="AW131"/>
  <c r="AQ131"/>
  <c r="AH131"/>
  <c r="H131"/>
  <c r="AW130"/>
  <c r="AQ130"/>
  <c r="AH130"/>
  <c r="H130"/>
  <c r="AW129"/>
  <c r="AQ129"/>
  <c r="AH129"/>
  <c r="H129"/>
  <c r="AQ128"/>
  <c r="AH128"/>
  <c r="H128"/>
  <c r="AQ127"/>
  <c r="AH127"/>
  <c r="H127"/>
  <c r="AW126"/>
  <c r="AQ126"/>
  <c r="AH126"/>
  <c r="H126"/>
  <c r="AQ125"/>
  <c r="AH125"/>
  <c r="H125"/>
  <c r="AW124"/>
  <c r="AQ124"/>
  <c r="AH124"/>
  <c r="H124"/>
  <c r="AW123"/>
  <c r="AQ123"/>
  <c r="AH123"/>
  <c r="H123"/>
  <c r="AW122"/>
  <c r="AQ122"/>
  <c r="AH122"/>
  <c r="H122"/>
  <c r="AW121"/>
  <c r="AQ121"/>
  <c r="AH121"/>
  <c r="H121"/>
  <c r="AQ120"/>
  <c r="AH120"/>
  <c r="H120"/>
  <c r="AW119"/>
  <c r="AQ119"/>
  <c r="AH119"/>
  <c r="H119"/>
  <c r="AW118"/>
  <c r="AQ118"/>
  <c r="AH118"/>
  <c r="H118"/>
  <c r="AW117"/>
  <c r="AQ117"/>
  <c r="AH117"/>
  <c r="H117"/>
  <c r="AW116"/>
  <c r="AQ116"/>
  <c r="AH116"/>
  <c r="H116"/>
  <c r="AW115"/>
  <c r="AQ115"/>
  <c r="AH115"/>
  <c r="H115"/>
  <c r="AH114"/>
  <c r="H114"/>
  <c r="AW113"/>
  <c r="AQ113"/>
  <c r="AH113"/>
  <c r="H113"/>
  <c r="AW112"/>
  <c r="AQ112"/>
  <c r="AH112"/>
  <c r="H112"/>
  <c r="AW111"/>
  <c r="AQ111"/>
  <c r="AH111"/>
  <c r="H111"/>
  <c r="AW110"/>
  <c r="AH110"/>
  <c r="H110"/>
  <c r="AW109"/>
  <c r="AH109"/>
  <c r="H109"/>
  <c r="AW108"/>
  <c r="AQ108"/>
  <c r="AH108"/>
  <c r="H108"/>
  <c r="AW107"/>
  <c r="AQ107"/>
  <c r="AH107"/>
  <c r="H107"/>
  <c r="AW106"/>
  <c r="AQ106"/>
  <c r="AH106"/>
  <c r="H106"/>
  <c r="AQ105"/>
  <c r="AH105"/>
  <c r="H105"/>
  <c r="AH104"/>
  <c r="H104"/>
  <c r="AQ103"/>
  <c r="AH103"/>
  <c r="H103"/>
  <c r="AW102"/>
  <c r="AQ102"/>
  <c r="AH102"/>
  <c r="H102"/>
  <c r="AQ101"/>
  <c r="AH101"/>
  <c r="H101"/>
  <c r="AW100"/>
  <c r="AQ100"/>
  <c r="AH100"/>
  <c r="H100"/>
  <c r="AW99"/>
  <c r="AQ99"/>
  <c r="AH99"/>
  <c r="H99"/>
  <c r="AW98"/>
  <c r="AQ98"/>
  <c r="AH98"/>
  <c r="H98"/>
  <c r="AQ97"/>
  <c r="AH97"/>
  <c r="H97"/>
  <c r="AQ96"/>
  <c r="AH96"/>
  <c r="H96"/>
  <c r="AW95"/>
  <c r="AQ95"/>
  <c r="AH95"/>
  <c r="H95"/>
  <c r="AW94"/>
  <c r="AQ94"/>
  <c r="AH94"/>
  <c r="H94"/>
  <c r="AW93"/>
  <c r="AQ93"/>
  <c r="AH93"/>
  <c r="H93"/>
  <c r="AW92"/>
  <c r="AQ92"/>
  <c r="AH92"/>
  <c r="H92"/>
  <c r="AW91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W83"/>
  <c r="AQ83"/>
  <c r="AH83"/>
  <c r="H83"/>
  <c r="AQ82"/>
  <c r="AH82"/>
  <c r="H82"/>
  <c r="AW81"/>
  <c r="AQ81"/>
  <c r="AH81"/>
  <c r="H81"/>
  <c r="AW80"/>
  <c r="AQ80"/>
  <c r="AH80"/>
  <c r="H80"/>
  <c r="AW79"/>
  <c r="AQ79"/>
  <c r="AH79"/>
  <c r="H79"/>
  <c r="AW78"/>
  <c r="AQ78"/>
  <c r="AH78"/>
  <c r="H78"/>
  <c r="AQ77"/>
  <c r="AH77"/>
  <c r="H77"/>
  <c r="AW76"/>
  <c r="AQ76"/>
  <c r="AH76"/>
  <c r="H76"/>
  <c r="AQ75"/>
  <c r="AH75"/>
  <c r="H75"/>
  <c r="AW74"/>
  <c r="AQ74"/>
  <c r="AH74"/>
  <c r="H74"/>
  <c r="AW73"/>
  <c r="AQ73"/>
  <c r="AH73"/>
  <c r="H73"/>
  <c r="AW72"/>
  <c r="AQ72"/>
  <c r="AH72"/>
  <c r="H72"/>
  <c r="AW71"/>
  <c r="AQ71"/>
  <c r="AH71"/>
  <c r="H71"/>
  <c r="AQ70"/>
  <c r="AH70"/>
  <c r="H70"/>
  <c r="AW69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H62"/>
  <c r="H62"/>
  <c r="AW61"/>
  <c r="AQ61"/>
  <c r="AH61"/>
  <c r="H61"/>
  <c r="AQ60"/>
  <c r="AH60"/>
  <c r="H60"/>
  <c r="AW59"/>
  <c r="AQ59"/>
  <c r="AH59"/>
  <c r="H59"/>
  <c r="AW58"/>
  <c r="AQ58"/>
  <c r="AH58"/>
  <c r="H58"/>
  <c r="AQ57"/>
  <c r="AH57"/>
  <c r="H57"/>
  <c r="AW56"/>
  <c r="AQ56"/>
  <c r="AH56"/>
  <c r="H56"/>
  <c r="AW55"/>
  <c r="AQ55"/>
  <c r="AH55"/>
  <c r="H55"/>
  <c r="AW54"/>
  <c r="AQ54"/>
  <c r="AH54"/>
  <c r="H54"/>
  <c r="AW53"/>
  <c r="AQ53"/>
  <c r="AH53"/>
  <c r="H53"/>
  <c r="AQ52"/>
  <c r="AH52"/>
  <c r="H52"/>
  <c r="AW51"/>
  <c r="AQ51"/>
  <c r="AH51"/>
  <c r="H51"/>
  <c r="AH50"/>
  <c r="H50"/>
  <c r="AW49"/>
  <c r="AQ49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Q40"/>
  <c r="A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G6"/>
  <c r="AH6" s="1"/>
  <c r="J6"/>
  <c r="J6" i="11" l="1"/>
  <c r="AQ178" l="1"/>
  <c r="AH178"/>
  <c r="H178"/>
  <c r="AQ184"/>
  <c r="AH184"/>
  <c r="H184"/>
  <c r="AQ183"/>
  <c r="AH183"/>
  <c r="H183"/>
  <c r="AQ182"/>
  <c r="AH182"/>
  <c r="H182"/>
  <c r="AQ181"/>
  <c r="AH181"/>
  <c r="H181"/>
  <c r="AQ180"/>
  <c r="AH180"/>
  <c r="H180"/>
  <c r="AQ179"/>
  <c r="AH179"/>
  <c r="H179"/>
  <c r="AW177"/>
  <c r="AQ177"/>
  <c r="AH177"/>
  <c r="H177"/>
  <c r="AQ176"/>
  <c r="AH176"/>
  <c r="H176"/>
  <c r="AQ175"/>
  <c r="AH175"/>
  <c r="R175"/>
  <c r="H175"/>
  <c r="AQ174"/>
  <c r="AH174"/>
  <c r="R174"/>
  <c r="H174"/>
  <c r="AW173"/>
  <c r="AQ173"/>
  <c r="AH173"/>
  <c r="H173"/>
  <c r="AW172"/>
  <c r="AQ172"/>
  <c r="AH172"/>
  <c r="H172"/>
  <c r="AW171"/>
  <c r="AQ171"/>
  <c r="AH171"/>
  <c r="H171"/>
  <c r="AW170"/>
  <c r="AQ170"/>
  <c r="AH170"/>
  <c r="H170"/>
  <c r="AQ169"/>
  <c r="AH169"/>
  <c r="H169"/>
  <c r="AW168"/>
  <c r="AQ168"/>
  <c r="AH168"/>
  <c r="H168"/>
  <c r="AQ167"/>
  <c r="AH167"/>
  <c r="H167"/>
  <c r="AW166"/>
  <c r="AQ166"/>
  <c r="AH166"/>
  <c r="H166"/>
  <c r="AW165"/>
  <c r="AQ165"/>
  <c r="AH165"/>
  <c r="H165"/>
  <c r="AW164"/>
  <c r="AQ164"/>
  <c r="AH164"/>
  <c r="H164"/>
  <c r="AQ163"/>
  <c r="AH163"/>
  <c r="H163"/>
  <c r="AQ162"/>
  <c r="AH162"/>
  <c r="H162"/>
  <c r="AW161"/>
  <c r="AQ161"/>
  <c r="AH161"/>
  <c r="H161"/>
  <c r="AW160"/>
  <c r="AQ160"/>
  <c r="AH160"/>
  <c r="H160"/>
  <c r="AW159"/>
  <c r="AQ159"/>
  <c r="AH159"/>
  <c r="H159"/>
  <c r="AW158"/>
  <c r="AQ158"/>
  <c r="AH158"/>
  <c r="H158"/>
  <c r="AW157"/>
  <c r="AQ157"/>
  <c r="AH157"/>
  <c r="H157"/>
  <c r="AW156"/>
  <c r="AQ156"/>
  <c r="AH156"/>
  <c r="H156"/>
  <c r="AW155"/>
  <c r="AQ155"/>
  <c r="AH155"/>
  <c r="H155"/>
  <c r="AW154"/>
  <c r="AQ154"/>
  <c r="AH154"/>
  <c r="H154"/>
  <c r="AW153"/>
  <c r="AQ153"/>
  <c r="AH153"/>
  <c r="H153"/>
  <c r="AW152"/>
  <c r="AQ152"/>
  <c r="AH152"/>
  <c r="H152"/>
  <c r="AW151"/>
  <c r="AQ151"/>
  <c r="AH151"/>
  <c r="H151"/>
  <c r="AW150"/>
  <c r="AQ150"/>
  <c r="AH150"/>
  <c r="H150"/>
  <c r="AW149"/>
  <c r="AQ149"/>
  <c r="AH149"/>
  <c r="H149"/>
  <c r="AW148"/>
  <c r="AQ148"/>
  <c r="AH148"/>
  <c r="H148"/>
  <c r="AW147"/>
  <c r="AQ147"/>
  <c r="AH147"/>
  <c r="H147"/>
  <c r="AQ146"/>
  <c r="AH146"/>
  <c r="H146"/>
  <c r="AW145"/>
  <c r="AQ145"/>
  <c r="AH145"/>
  <c r="H145"/>
  <c r="AW144"/>
  <c r="AQ144"/>
  <c r="AH144"/>
  <c r="H144"/>
  <c r="AW143"/>
  <c r="AQ143"/>
  <c r="AH143"/>
  <c r="H143"/>
  <c r="AW142"/>
  <c r="AQ142"/>
  <c r="AH142"/>
  <c r="H142"/>
  <c r="AW141"/>
  <c r="AQ141"/>
  <c r="AH141"/>
  <c r="H141"/>
  <c r="AW140"/>
  <c r="AQ140"/>
  <c r="AH140"/>
  <c r="H140"/>
  <c r="AW139"/>
  <c r="AQ139"/>
  <c r="AH139"/>
  <c r="H139"/>
  <c r="AW138"/>
  <c r="AQ138"/>
  <c r="AH138"/>
  <c r="H138"/>
  <c r="AW137"/>
  <c r="AQ137"/>
  <c r="AH137"/>
  <c r="H137"/>
  <c r="AW136"/>
  <c r="AQ136"/>
  <c r="AH136"/>
  <c r="H136"/>
  <c r="AW135"/>
  <c r="AQ135"/>
  <c r="AH135"/>
  <c r="H135"/>
  <c r="AW134"/>
  <c r="AQ134"/>
  <c r="AH134"/>
  <c r="H134"/>
  <c r="AW133"/>
  <c r="AQ133"/>
  <c r="AH133"/>
  <c r="H133"/>
  <c r="AW132"/>
  <c r="AH132"/>
  <c r="H132"/>
  <c r="AW131"/>
  <c r="AQ131"/>
  <c r="AH131"/>
  <c r="H131"/>
  <c r="AW130"/>
  <c r="AQ130"/>
  <c r="AH130"/>
  <c r="H130"/>
  <c r="AW129"/>
  <c r="AQ129"/>
  <c r="AH129"/>
  <c r="H129"/>
  <c r="AQ128"/>
  <c r="AH128"/>
  <c r="H128"/>
  <c r="AQ127"/>
  <c r="AH127"/>
  <c r="H127"/>
  <c r="AW126"/>
  <c r="AQ126"/>
  <c r="AH126"/>
  <c r="H126"/>
  <c r="AQ125"/>
  <c r="AH125"/>
  <c r="H125"/>
  <c r="AW124"/>
  <c r="AQ124"/>
  <c r="AH124"/>
  <c r="H124"/>
  <c r="AW123"/>
  <c r="AQ123"/>
  <c r="AH123"/>
  <c r="H123"/>
  <c r="AW122"/>
  <c r="AQ122"/>
  <c r="AH122"/>
  <c r="H122"/>
  <c r="AW121"/>
  <c r="AQ121"/>
  <c r="AH121"/>
  <c r="H121"/>
  <c r="AQ120"/>
  <c r="AH120"/>
  <c r="H120"/>
  <c r="AW119"/>
  <c r="AQ119"/>
  <c r="AH119"/>
  <c r="H119"/>
  <c r="AW118"/>
  <c r="AQ118"/>
  <c r="AH118"/>
  <c r="H118"/>
  <c r="AW117"/>
  <c r="AQ117"/>
  <c r="AH117"/>
  <c r="H117"/>
  <c r="AW116"/>
  <c r="AQ116"/>
  <c r="AH116"/>
  <c r="H116"/>
  <c r="AW115"/>
  <c r="AQ115"/>
  <c r="AH115"/>
  <c r="H115"/>
  <c r="AH114"/>
  <c r="H114"/>
  <c r="AW113"/>
  <c r="AQ113"/>
  <c r="AH113"/>
  <c r="H113"/>
  <c r="AW112"/>
  <c r="AQ112"/>
  <c r="AH112"/>
  <c r="H112"/>
  <c r="AW111"/>
  <c r="AQ111"/>
  <c r="AH111"/>
  <c r="H111"/>
  <c r="AW110"/>
  <c r="AH110"/>
  <c r="H110"/>
  <c r="AW109"/>
  <c r="AH109"/>
  <c r="H109"/>
  <c r="AW108"/>
  <c r="AQ108"/>
  <c r="AH108"/>
  <c r="H108"/>
  <c r="AW107"/>
  <c r="AQ107"/>
  <c r="AH107"/>
  <c r="H107"/>
  <c r="AW106"/>
  <c r="AQ106"/>
  <c r="AH106"/>
  <c r="H106"/>
  <c r="AQ105"/>
  <c r="AH105"/>
  <c r="H105"/>
  <c r="AH104"/>
  <c r="H104"/>
  <c r="AQ103"/>
  <c r="AH103"/>
  <c r="H103"/>
  <c r="AW102"/>
  <c r="AQ102"/>
  <c r="AH102"/>
  <c r="H102"/>
  <c r="AQ101"/>
  <c r="AH101"/>
  <c r="H101"/>
  <c r="AW100"/>
  <c r="AQ100"/>
  <c r="AH100"/>
  <c r="H100"/>
  <c r="AW99"/>
  <c r="AQ99"/>
  <c r="AH99"/>
  <c r="H99"/>
  <c r="AW98"/>
  <c r="AQ98"/>
  <c r="AH98"/>
  <c r="H98"/>
  <c r="AQ97"/>
  <c r="AH97"/>
  <c r="H97"/>
  <c r="AQ96"/>
  <c r="AH96"/>
  <c r="H96"/>
  <c r="AW95"/>
  <c r="AQ95"/>
  <c r="AH95"/>
  <c r="H95"/>
  <c r="AW94"/>
  <c r="AQ94"/>
  <c r="AH94"/>
  <c r="H94"/>
  <c r="AW93"/>
  <c r="AQ93"/>
  <c r="AH93"/>
  <c r="H93"/>
  <c r="AW92"/>
  <c r="AQ92"/>
  <c r="AH92"/>
  <c r="H92"/>
  <c r="AW91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W83"/>
  <c r="AQ83"/>
  <c r="AH83"/>
  <c r="H83"/>
  <c r="AQ82"/>
  <c r="AH82"/>
  <c r="H82"/>
  <c r="AW81"/>
  <c r="AQ81"/>
  <c r="AH81"/>
  <c r="H81"/>
  <c r="AW80"/>
  <c r="AQ80"/>
  <c r="AH80"/>
  <c r="H80"/>
  <c r="AW79"/>
  <c r="AQ79"/>
  <c r="AH79"/>
  <c r="H79"/>
  <c r="AW78"/>
  <c r="AQ78"/>
  <c r="AH78"/>
  <c r="H78"/>
  <c r="AQ77"/>
  <c r="AH77"/>
  <c r="H77"/>
  <c r="AW76"/>
  <c r="AQ76"/>
  <c r="AH76"/>
  <c r="H76"/>
  <c r="AQ75"/>
  <c r="AH75"/>
  <c r="H75"/>
  <c r="AW74"/>
  <c r="AQ74"/>
  <c r="AH74"/>
  <c r="H74"/>
  <c r="AW73"/>
  <c r="AQ73"/>
  <c r="AH73"/>
  <c r="H73"/>
  <c r="AW72"/>
  <c r="AQ72"/>
  <c r="AH72"/>
  <c r="H72"/>
  <c r="AW71"/>
  <c r="AQ71"/>
  <c r="AH71"/>
  <c r="H71"/>
  <c r="AQ70"/>
  <c r="AH70"/>
  <c r="H70"/>
  <c r="AW69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H62"/>
  <c r="H62"/>
  <c r="AW61"/>
  <c r="AQ61"/>
  <c r="AH61"/>
  <c r="H61"/>
  <c r="AQ60"/>
  <c r="AH60"/>
  <c r="H60"/>
  <c r="AW59"/>
  <c r="AQ59"/>
  <c r="AH59"/>
  <c r="H59"/>
  <c r="AW58"/>
  <c r="AQ58"/>
  <c r="AH58"/>
  <c r="H58"/>
  <c r="AQ57"/>
  <c r="AH57"/>
  <c r="H57"/>
  <c r="AW56"/>
  <c r="AQ56"/>
  <c r="AH56"/>
  <c r="H56"/>
  <c r="AW55"/>
  <c r="AQ55"/>
  <c r="AH55"/>
  <c r="H55"/>
  <c r="AW54"/>
  <c r="AQ54"/>
  <c r="AH54"/>
  <c r="H54"/>
  <c r="AW53"/>
  <c r="AQ53"/>
  <c r="AH53"/>
  <c r="H53"/>
  <c r="AQ52"/>
  <c r="AH52"/>
  <c r="H52"/>
  <c r="AW51"/>
  <c r="AQ51"/>
  <c r="AH51"/>
  <c r="H51"/>
  <c r="AH50"/>
  <c r="H50"/>
  <c r="AW49"/>
  <c r="AQ49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Q40"/>
  <c r="A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G6"/>
  <c r="AQ174" i="10"/>
  <c r="AH174"/>
  <c r="R174"/>
  <c r="H174"/>
  <c r="AQ173"/>
  <c r="AH173"/>
  <c r="R173"/>
  <c r="H173"/>
  <c r="AQ172"/>
  <c r="AH172"/>
  <c r="H172"/>
  <c r="AQ171"/>
  <c r="AH171"/>
  <c r="H171"/>
  <c r="AQ170"/>
  <c r="AH170"/>
  <c r="H170"/>
  <c r="AW169"/>
  <c r="AQ169"/>
  <c r="AH169"/>
  <c r="H169"/>
  <c r="AQ168"/>
  <c r="AH168"/>
  <c r="H168"/>
  <c r="AW167"/>
  <c r="AQ167"/>
  <c r="AH167"/>
  <c r="H167"/>
  <c r="AQ166"/>
  <c r="AH166"/>
  <c r="H166"/>
  <c r="AW165"/>
  <c r="AQ165"/>
  <c r="AH165"/>
  <c r="H165"/>
  <c r="AW164"/>
  <c r="AQ164"/>
  <c r="AH164"/>
  <c r="H164"/>
  <c r="AW163"/>
  <c r="AQ163"/>
  <c r="AH163"/>
  <c r="H163"/>
  <c r="AQ162"/>
  <c r="AH162"/>
  <c r="H162"/>
  <c r="AQ161"/>
  <c r="AH161"/>
  <c r="H161"/>
  <c r="AW160"/>
  <c r="AQ160"/>
  <c r="AH160"/>
  <c r="H160"/>
  <c r="AW159"/>
  <c r="AQ159"/>
  <c r="AH159"/>
  <c r="H159"/>
  <c r="AW158"/>
  <c r="AQ158"/>
  <c r="AH158"/>
  <c r="H158"/>
  <c r="AW157"/>
  <c r="AQ157"/>
  <c r="AH157"/>
  <c r="H157"/>
  <c r="AW156"/>
  <c r="AQ156"/>
  <c r="AH156"/>
  <c r="H156"/>
  <c r="AW155"/>
  <c r="AQ155"/>
  <c r="AH155"/>
  <c r="H155"/>
  <c r="AW154"/>
  <c r="AQ154"/>
  <c r="AH154"/>
  <c r="H154"/>
  <c r="AW153"/>
  <c r="AQ153"/>
  <c r="AH153"/>
  <c r="H153"/>
  <c r="AW152"/>
  <c r="AQ152"/>
  <c r="AH152"/>
  <c r="H152"/>
  <c r="AW151"/>
  <c r="AQ151"/>
  <c r="AH151"/>
  <c r="H151"/>
  <c r="AW150"/>
  <c r="AQ150"/>
  <c r="AH150"/>
  <c r="H150"/>
  <c r="AW149"/>
  <c r="AQ149"/>
  <c r="AH149"/>
  <c r="H149"/>
  <c r="AW148"/>
  <c r="AQ148"/>
  <c r="AH148"/>
  <c r="H148"/>
  <c r="AW147"/>
  <c r="AQ147"/>
  <c r="AH147"/>
  <c r="H147"/>
  <c r="AW146"/>
  <c r="AQ146"/>
  <c r="AH146"/>
  <c r="H146"/>
  <c r="AQ145"/>
  <c r="AH145"/>
  <c r="H145"/>
  <c r="AW144"/>
  <c r="AQ144"/>
  <c r="AH144"/>
  <c r="H144"/>
  <c r="AW143"/>
  <c r="AQ143"/>
  <c r="AH143"/>
  <c r="H143"/>
  <c r="AW142"/>
  <c r="AQ142"/>
  <c r="AH142"/>
  <c r="H142"/>
  <c r="AW141"/>
  <c r="AQ141"/>
  <c r="AH141"/>
  <c r="H141"/>
  <c r="AW140"/>
  <c r="AQ140"/>
  <c r="AH140"/>
  <c r="H140"/>
  <c r="AW139"/>
  <c r="AQ139"/>
  <c r="AH139"/>
  <c r="H139"/>
  <c r="AW138"/>
  <c r="AQ138"/>
  <c r="AH138"/>
  <c r="H138"/>
  <c r="AW137"/>
  <c r="AQ137"/>
  <c r="AH137"/>
  <c r="H137"/>
  <c r="AW136"/>
  <c r="AQ136"/>
  <c r="AH136"/>
  <c r="H136"/>
  <c r="AW135"/>
  <c r="AQ135"/>
  <c r="AH135"/>
  <c r="H135"/>
  <c r="AW134"/>
  <c r="AQ134"/>
  <c r="AH134"/>
  <c r="H134"/>
  <c r="AW133"/>
  <c r="AQ133"/>
  <c r="AH133"/>
  <c r="H133"/>
  <c r="AW132"/>
  <c r="AQ132"/>
  <c r="AH132"/>
  <c r="H132"/>
  <c r="AW131"/>
  <c r="AH131"/>
  <c r="H131"/>
  <c r="AW130"/>
  <c r="AQ130"/>
  <c r="AH130"/>
  <c r="H130"/>
  <c r="AW129"/>
  <c r="AQ129"/>
  <c r="AH129"/>
  <c r="H129"/>
  <c r="AW128"/>
  <c r="AQ128"/>
  <c r="AH128"/>
  <c r="H128"/>
  <c r="AQ127"/>
  <c r="AH127"/>
  <c r="H127"/>
  <c r="AQ126"/>
  <c r="AH126"/>
  <c r="H126"/>
  <c r="AW125"/>
  <c r="AQ125"/>
  <c r="AH125"/>
  <c r="H125"/>
  <c r="AQ124"/>
  <c r="AH124"/>
  <c r="H124"/>
  <c r="AW123"/>
  <c r="AQ123"/>
  <c r="AH123"/>
  <c r="H123"/>
  <c r="AW122"/>
  <c r="AQ122"/>
  <c r="AH122"/>
  <c r="H122"/>
  <c r="AW121"/>
  <c r="AQ121"/>
  <c r="AH121"/>
  <c r="H121"/>
  <c r="AW120"/>
  <c r="AQ120"/>
  <c r="AH120"/>
  <c r="H120"/>
  <c r="AQ119"/>
  <c r="AH119"/>
  <c r="H119"/>
  <c r="AW118"/>
  <c r="AQ118"/>
  <c r="AH118"/>
  <c r="H118"/>
  <c r="AW117"/>
  <c r="AQ117"/>
  <c r="AH117"/>
  <c r="H117"/>
  <c r="AW116"/>
  <c r="AQ116"/>
  <c r="AH116"/>
  <c r="H116"/>
  <c r="AW115"/>
  <c r="AQ115"/>
  <c r="AH115"/>
  <c r="H115"/>
  <c r="AW114"/>
  <c r="AQ114"/>
  <c r="AH114"/>
  <c r="H114"/>
  <c r="AQ113"/>
  <c r="AH113"/>
  <c r="H113"/>
  <c r="AW112"/>
  <c r="AQ112"/>
  <c r="AH112"/>
  <c r="H112"/>
  <c r="AW111"/>
  <c r="AQ111"/>
  <c r="AH111"/>
  <c r="H111"/>
  <c r="AW110"/>
  <c r="AQ110"/>
  <c r="AH110"/>
  <c r="H110"/>
  <c r="AW109"/>
  <c r="AH109"/>
  <c r="H109"/>
  <c r="AW108"/>
  <c r="AH108"/>
  <c r="H108"/>
  <c r="AW107"/>
  <c r="AQ107"/>
  <c r="AH107"/>
  <c r="H107"/>
  <c r="AW106"/>
  <c r="AQ106"/>
  <c r="AH106"/>
  <c r="H106"/>
  <c r="AW105"/>
  <c r="AQ105"/>
  <c r="AH105"/>
  <c r="H105"/>
  <c r="AQ104"/>
  <c r="AH104"/>
  <c r="H104"/>
  <c r="AQ103"/>
  <c r="AH103"/>
  <c r="H103"/>
  <c r="AQ102"/>
  <c r="AH102"/>
  <c r="H102"/>
  <c r="AW101"/>
  <c r="AQ101"/>
  <c r="AH101"/>
  <c r="H101"/>
  <c r="AQ100"/>
  <c r="AH100"/>
  <c r="H100"/>
  <c r="AW99"/>
  <c r="AQ99"/>
  <c r="AH99"/>
  <c r="H99"/>
  <c r="AW98"/>
  <c r="AQ98"/>
  <c r="AH98"/>
  <c r="H98"/>
  <c r="AW97"/>
  <c r="AQ97"/>
  <c r="AH97"/>
  <c r="H97"/>
  <c r="AQ96"/>
  <c r="AH96"/>
  <c r="H96"/>
  <c r="AQ95"/>
  <c r="AH95"/>
  <c r="H95"/>
  <c r="AW94"/>
  <c r="AQ94"/>
  <c r="AH94"/>
  <c r="H94"/>
  <c r="AW93"/>
  <c r="AQ93"/>
  <c r="AH93"/>
  <c r="H93"/>
  <c r="AW92"/>
  <c r="AQ92"/>
  <c r="AH92"/>
  <c r="H92"/>
  <c r="AW91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W83"/>
  <c r="AQ83"/>
  <c r="AH83"/>
  <c r="H83"/>
  <c r="AW82"/>
  <c r="AQ82"/>
  <c r="AH82"/>
  <c r="H82"/>
  <c r="AQ81"/>
  <c r="AH81"/>
  <c r="H81"/>
  <c r="AW80"/>
  <c r="AQ80"/>
  <c r="AH80"/>
  <c r="H80"/>
  <c r="AW79"/>
  <c r="AQ79"/>
  <c r="AH79"/>
  <c r="H79"/>
  <c r="AW78"/>
  <c r="AQ78"/>
  <c r="AH78"/>
  <c r="H78"/>
  <c r="AW77"/>
  <c r="AQ77"/>
  <c r="AH77"/>
  <c r="H77"/>
  <c r="AQ76"/>
  <c r="AH76"/>
  <c r="H76"/>
  <c r="AW75"/>
  <c r="AQ75"/>
  <c r="AH75"/>
  <c r="H75"/>
  <c r="AQ74"/>
  <c r="AH74"/>
  <c r="H74"/>
  <c r="AW73"/>
  <c r="AQ73"/>
  <c r="AH73"/>
  <c r="H73"/>
  <c r="AW72"/>
  <c r="AQ72"/>
  <c r="AH72"/>
  <c r="H72"/>
  <c r="AW71"/>
  <c r="AQ71"/>
  <c r="AH71"/>
  <c r="H71"/>
  <c r="AW70"/>
  <c r="AQ70"/>
  <c r="AH70"/>
  <c r="H70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W62"/>
  <c r="AQ62"/>
  <c r="AH62"/>
  <c r="H62"/>
  <c r="AH61"/>
  <c r="H61"/>
  <c r="AW60"/>
  <c r="AQ60"/>
  <c r="AH60"/>
  <c r="H60"/>
  <c r="AQ59"/>
  <c r="AH59"/>
  <c r="H59"/>
  <c r="AW58"/>
  <c r="AQ58"/>
  <c r="AH58"/>
  <c r="H58"/>
  <c r="AW57"/>
  <c r="AQ57"/>
  <c r="AH57"/>
  <c r="H57"/>
  <c r="AQ56"/>
  <c r="AH56"/>
  <c r="H56"/>
  <c r="AW55"/>
  <c r="AQ55"/>
  <c r="AH55"/>
  <c r="H55"/>
  <c r="AW54"/>
  <c r="AQ54"/>
  <c r="AH54"/>
  <c r="H54"/>
  <c r="AW53"/>
  <c r="AQ53"/>
  <c r="AH53"/>
  <c r="H53"/>
  <c r="AW52"/>
  <c r="AQ52"/>
  <c r="AH52"/>
  <c r="H52"/>
  <c r="AQ51"/>
  <c r="AH51"/>
  <c r="H51"/>
  <c r="AW50"/>
  <c r="AQ50"/>
  <c r="AH50"/>
  <c r="H50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AH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G6"/>
  <c r="AH6" s="1"/>
  <c r="J6"/>
  <c r="AH166" i="9"/>
  <c r="H166"/>
  <c r="AQ165"/>
  <c r="AH165"/>
  <c r="H165"/>
  <c r="AW164"/>
  <c r="AQ164"/>
  <c r="AH164"/>
  <c r="H164"/>
  <c r="AW163"/>
  <c r="AQ163"/>
  <c r="AH163"/>
  <c r="H163"/>
  <c r="AQ162"/>
  <c r="AH162"/>
  <c r="H162"/>
  <c r="AQ161"/>
  <c r="AH161"/>
  <c r="H161"/>
  <c r="AW160"/>
  <c r="AQ160"/>
  <c r="AH160"/>
  <c r="H160"/>
  <c r="AW159"/>
  <c r="AQ159"/>
  <c r="AH159"/>
  <c r="H159"/>
  <c r="AW158"/>
  <c r="AQ158"/>
  <c r="AH158"/>
  <c r="H158"/>
  <c r="AQ157"/>
  <c r="AH157"/>
  <c r="H157"/>
  <c r="AQ156"/>
  <c r="AH156"/>
  <c r="H156"/>
  <c r="AW155"/>
  <c r="AQ155"/>
  <c r="AH155"/>
  <c r="H155"/>
  <c r="AW154"/>
  <c r="AQ154"/>
  <c r="AH154"/>
  <c r="H154"/>
  <c r="AW153"/>
  <c r="AQ153"/>
  <c r="AH153"/>
  <c r="H153"/>
  <c r="AW152"/>
  <c r="AQ152"/>
  <c r="AH152"/>
  <c r="H152"/>
  <c r="AW151"/>
  <c r="AQ151"/>
  <c r="AH151"/>
  <c r="H151"/>
  <c r="AW150"/>
  <c r="AQ150"/>
  <c r="AH150"/>
  <c r="H150"/>
  <c r="AW149"/>
  <c r="AQ149"/>
  <c r="AH149"/>
  <c r="H149"/>
  <c r="AW148"/>
  <c r="AQ148"/>
  <c r="AH148"/>
  <c r="H148"/>
  <c r="AQ147"/>
  <c r="AH147"/>
  <c r="H147"/>
  <c r="AW146"/>
  <c r="AQ146"/>
  <c r="AH146"/>
  <c r="H146"/>
  <c r="AQ145"/>
  <c r="AH145"/>
  <c r="H145"/>
  <c r="AW144"/>
  <c r="AQ144"/>
  <c r="AH144"/>
  <c r="H144"/>
  <c r="AW143"/>
  <c r="AQ143"/>
  <c r="AH143"/>
  <c r="H143"/>
  <c r="AW142"/>
  <c r="AQ142"/>
  <c r="AH142"/>
  <c r="H142"/>
  <c r="AW141"/>
  <c r="AQ141"/>
  <c r="AH141"/>
  <c r="H141"/>
  <c r="AW140"/>
  <c r="AQ140"/>
  <c r="AH140"/>
  <c r="H140"/>
  <c r="AW139"/>
  <c r="AQ139"/>
  <c r="AH139"/>
  <c r="H139"/>
  <c r="AW138"/>
  <c r="AQ138"/>
  <c r="AH138"/>
  <c r="H138"/>
  <c r="AQ137"/>
  <c r="AH137"/>
  <c r="H137"/>
  <c r="AW136"/>
  <c r="AQ136"/>
  <c r="AH136"/>
  <c r="H136"/>
  <c r="AW135"/>
  <c r="AQ135"/>
  <c r="AH135"/>
  <c r="H135"/>
  <c r="AW134"/>
  <c r="AQ134"/>
  <c r="AH134"/>
  <c r="H134"/>
  <c r="AW133"/>
  <c r="AQ133"/>
  <c r="AH133"/>
  <c r="H133"/>
  <c r="AW132"/>
  <c r="AQ132"/>
  <c r="AH132"/>
  <c r="H132"/>
  <c r="AW131"/>
  <c r="AH131"/>
  <c r="H131"/>
  <c r="AW130"/>
  <c r="AQ130"/>
  <c r="AH130"/>
  <c r="H130"/>
  <c r="AW129"/>
  <c r="AQ129"/>
  <c r="AH129"/>
  <c r="H129"/>
  <c r="AW128"/>
  <c r="AQ128"/>
  <c r="AH128"/>
  <c r="H128"/>
  <c r="AQ127"/>
  <c r="AH127"/>
  <c r="H127"/>
  <c r="AQ126"/>
  <c r="AH126"/>
  <c r="H126"/>
  <c r="AW125"/>
  <c r="AQ125"/>
  <c r="AH125"/>
  <c r="H125"/>
  <c r="AQ124"/>
  <c r="AH124"/>
  <c r="H124"/>
  <c r="AQ123"/>
  <c r="AH123"/>
  <c r="H123"/>
  <c r="AW122"/>
  <c r="AQ122"/>
  <c r="AH122"/>
  <c r="H122"/>
  <c r="AW121"/>
  <c r="AQ121"/>
  <c r="AH121"/>
  <c r="H121"/>
  <c r="AQ120"/>
  <c r="AH120"/>
  <c r="H120"/>
  <c r="AQ119"/>
  <c r="AH119"/>
  <c r="H119"/>
  <c r="AW118"/>
  <c r="AQ118"/>
  <c r="AH118"/>
  <c r="H118"/>
  <c r="AW117"/>
  <c r="AQ117"/>
  <c r="AH117"/>
  <c r="H117"/>
  <c r="AW116"/>
  <c r="AQ116"/>
  <c r="AH116"/>
  <c r="H116"/>
  <c r="AW115"/>
  <c r="AQ115"/>
  <c r="AH115"/>
  <c r="H115"/>
  <c r="AW114"/>
  <c r="AQ114"/>
  <c r="AH114"/>
  <c r="H114"/>
  <c r="AQ113"/>
  <c r="AH113"/>
  <c r="H113"/>
  <c r="AW112"/>
  <c r="AQ112"/>
  <c r="AH112"/>
  <c r="H112"/>
  <c r="AW111"/>
  <c r="AQ111"/>
  <c r="AH111"/>
  <c r="H111"/>
  <c r="AW110"/>
  <c r="AQ110"/>
  <c r="AH110"/>
  <c r="H110"/>
  <c r="AW109"/>
  <c r="AH109"/>
  <c r="H109"/>
  <c r="AW108"/>
  <c r="AH108"/>
  <c r="H108"/>
  <c r="AW107"/>
  <c r="AQ107"/>
  <c r="AH107"/>
  <c r="H107"/>
  <c r="AW106"/>
  <c r="AQ106"/>
  <c r="AH106"/>
  <c r="H106"/>
  <c r="AW105"/>
  <c r="AQ105"/>
  <c r="AH105"/>
  <c r="H105"/>
  <c r="AQ104"/>
  <c r="AH104"/>
  <c r="H104"/>
  <c r="AQ103"/>
  <c r="AH103"/>
  <c r="H103"/>
  <c r="AQ102"/>
  <c r="AH102"/>
  <c r="H102"/>
  <c r="AW101"/>
  <c r="AQ101"/>
  <c r="AH101"/>
  <c r="H101"/>
  <c r="AQ100"/>
  <c r="AH100"/>
  <c r="H100"/>
  <c r="AW99"/>
  <c r="AQ99"/>
  <c r="AH99"/>
  <c r="H99"/>
  <c r="AW98"/>
  <c r="AQ98"/>
  <c r="AH98"/>
  <c r="H98"/>
  <c r="AW97"/>
  <c r="AQ97"/>
  <c r="AH97"/>
  <c r="H97"/>
  <c r="AQ96"/>
  <c r="AH96"/>
  <c r="H96"/>
  <c r="AQ95"/>
  <c r="AH95"/>
  <c r="H95"/>
  <c r="AW94"/>
  <c r="AQ94"/>
  <c r="AH94"/>
  <c r="H94"/>
  <c r="AW93"/>
  <c r="AQ93"/>
  <c r="AH93"/>
  <c r="H93"/>
  <c r="AW92"/>
  <c r="AQ92"/>
  <c r="AH92"/>
  <c r="H92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Q83"/>
  <c r="AH83"/>
  <c r="H83"/>
  <c r="AW82"/>
  <c r="AQ82"/>
  <c r="AH82"/>
  <c r="H82"/>
  <c r="AQ81"/>
  <c r="AH81"/>
  <c r="H81"/>
  <c r="AW80"/>
  <c r="AQ80"/>
  <c r="AH80"/>
  <c r="H80"/>
  <c r="AW79"/>
  <c r="AQ79"/>
  <c r="AH79"/>
  <c r="H79"/>
  <c r="AW78"/>
  <c r="AQ78"/>
  <c r="AH78"/>
  <c r="H78"/>
  <c r="AW77"/>
  <c r="AQ77"/>
  <c r="AH77"/>
  <c r="H77"/>
  <c r="AQ76"/>
  <c r="AH76"/>
  <c r="H76"/>
  <c r="AW75"/>
  <c r="AQ75"/>
  <c r="AH75"/>
  <c r="H75"/>
  <c r="AQ74"/>
  <c r="AH74"/>
  <c r="H74"/>
  <c r="AQ73"/>
  <c r="AH73"/>
  <c r="H73"/>
  <c r="AW72"/>
  <c r="AQ72"/>
  <c r="AH72"/>
  <c r="H72"/>
  <c r="AW71"/>
  <c r="AQ71"/>
  <c r="AH71"/>
  <c r="H71"/>
  <c r="AW70"/>
  <c r="AQ70"/>
  <c r="AH70"/>
  <c r="H70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W62"/>
  <c r="AQ62"/>
  <c r="AH62"/>
  <c r="H62"/>
  <c r="AH61"/>
  <c r="H61"/>
  <c r="AW60"/>
  <c r="AQ60"/>
  <c r="AH60"/>
  <c r="H60"/>
  <c r="AQ59"/>
  <c r="AH59"/>
  <c r="H59"/>
  <c r="AW58"/>
  <c r="AQ58"/>
  <c r="AH58"/>
  <c r="H58"/>
  <c r="AW57"/>
  <c r="AQ57"/>
  <c r="AH57"/>
  <c r="H57"/>
  <c r="AQ56"/>
  <c r="AH56"/>
  <c r="H56"/>
  <c r="AW55"/>
  <c r="AQ55"/>
  <c r="AH55"/>
  <c r="H55"/>
  <c r="AW54"/>
  <c r="AQ54"/>
  <c r="AH54"/>
  <c r="H54"/>
  <c r="AW53"/>
  <c r="AQ53"/>
  <c r="AH53"/>
  <c r="H53"/>
  <c r="AW52"/>
  <c r="AQ52"/>
  <c r="AH52"/>
  <c r="H52"/>
  <c r="AQ51"/>
  <c r="AH51"/>
  <c r="H51"/>
  <c r="AW50"/>
  <c r="AQ50"/>
  <c r="AH50"/>
  <c r="H50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AH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G6"/>
  <c r="J6"/>
  <c r="AQ157" i="8"/>
  <c r="AH157"/>
  <c r="H157"/>
  <c r="AQ160"/>
  <c r="AH160"/>
  <c r="H160"/>
  <c r="AQ159"/>
  <c r="AH159"/>
  <c r="H159"/>
  <c r="AQ158"/>
  <c r="AH158"/>
  <c r="H158"/>
  <c r="AQ156"/>
  <c r="AH156"/>
  <c r="H156"/>
  <c r="AQ155"/>
  <c r="AH155"/>
  <c r="H155"/>
  <c r="AQ154"/>
  <c r="AH154"/>
  <c r="H154"/>
  <c r="AQ153"/>
  <c r="AH153"/>
  <c r="H153"/>
  <c r="AQ152"/>
  <c r="AH152"/>
  <c r="H152"/>
  <c r="AQ151"/>
  <c r="AH151"/>
  <c r="H151"/>
  <c r="AQ150"/>
  <c r="AH150"/>
  <c r="H150"/>
  <c r="AQ149"/>
  <c r="AH149"/>
  <c r="H149"/>
  <c r="AW148"/>
  <c r="AQ148"/>
  <c r="AH148"/>
  <c r="H148"/>
  <c r="AQ147"/>
  <c r="AH147"/>
  <c r="H147"/>
  <c r="AQ146"/>
  <c r="AH146"/>
  <c r="H146"/>
  <c r="AQ145"/>
  <c r="AH145"/>
  <c r="H145"/>
  <c r="AW144"/>
  <c r="AQ144"/>
  <c r="AH144"/>
  <c r="H144"/>
  <c r="AQ143"/>
  <c r="AH143"/>
  <c r="H143"/>
  <c r="AQ142"/>
  <c r="AH142"/>
  <c r="H142"/>
  <c r="AW141"/>
  <c r="AQ141"/>
  <c r="AH141"/>
  <c r="H141"/>
  <c r="AQ140"/>
  <c r="AH140"/>
  <c r="H140"/>
  <c r="AQ139"/>
  <c r="AH139"/>
  <c r="H139"/>
  <c r="AW138"/>
  <c r="AQ138"/>
  <c r="AH138"/>
  <c r="H138"/>
  <c r="AQ137"/>
  <c r="AH137"/>
  <c r="H137"/>
  <c r="AQ136"/>
  <c r="AH136"/>
  <c r="H136"/>
  <c r="AQ135"/>
  <c r="AH135"/>
  <c r="H135"/>
  <c r="AW134"/>
  <c r="AQ134"/>
  <c r="AH134"/>
  <c r="H134"/>
  <c r="AW133"/>
  <c r="AQ133"/>
  <c r="AH133"/>
  <c r="H133"/>
  <c r="AQ132"/>
  <c r="AH132"/>
  <c r="H132"/>
  <c r="AH131"/>
  <c r="H131"/>
  <c r="AQ130"/>
  <c r="AH130"/>
  <c r="H130"/>
  <c r="AQ129"/>
  <c r="AH129"/>
  <c r="H129"/>
  <c r="AQ128"/>
  <c r="AH128"/>
  <c r="H128"/>
  <c r="AQ127"/>
  <c r="AH127"/>
  <c r="H127"/>
  <c r="AQ126"/>
  <c r="AH126"/>
  <c r="H126"/>
  <c r="AW125"/>
  <c r="AQ125"/>
  <c r="AH125"/>
  <c r="H125"/>
  <c r="AQ124"/>
  <c r="AH124"/>
  <c r="H124"/>
  <c r="AQ123"/>
  <c r="AH123"/>
  <c r="H123"/>
  <c r="AW122"/>
  <c r="AQ122"/>
  <c r="AH122"/>
  <c r="H122"/>
  <c r="AW121"/>
  <c r="AQ121"/>
  <c r="AH121"/>
  <c r="H121"/>
  <c r="AQ120"/>
  <c r="AH120"/>
  <c r="H120"/>
  <c r="AQ119"/>
  <c r="AH119"/>
  <c r="H119"/>
  <c r="AW118"/>
  <c r="AQ118"/>
  <c r="AH118"/>
  <c r="H118"/>
  <c r="AW117"/>
  <c r="AQ117"/>
  <c r="AH117"/>
  <c r="H117"/>
  <c r="AW116"/>
  <c r="AQ116"/>
  <c r="AH116"/>
  <c r="H116"/>
  <c r="AW115"/>
  <c r="AQ115"/>
  <c r="AH115"/>
  <c r="H115"/>
  <c r="AW114"/>
  <c r="AQ114"/>
  <c r="AH114"/>
  <c r="H114"/>
  <c r="AQ113"/>
  <c r="AH113"/>
  <c r="H113"/>
  <c r="AQ112"/>
  <c r="AH112"/>
  <c r="H112"/>
  <c r="AW111"/>
  <c r="AQ111"/>
  <c r="AH111"/>
  <c r="H111"/>
  <c r="AW110"/>
  <c r="AQ110"/>
  <c r="AH110"/>
  <c r="H110"/>
  <c r="AH109"/>
  <c r="H109"/>
  <c r="AH108"/>
  <c r="H108"/>
  <c r="AW107"/>
  <c r="AQ107"/>
  <c r="AH107"/>
  <c r="H107"/>
  <c r="AW106"/>
  <c r="AQ106"/>
  <c r="AH106"/>
  <c r="H106"/>
  <c r="AW105"/>
  <c r="AQ105"/>
  <c r="AH105"/>
  <c r="H105"/>
  <c r="AQ104"/>
  <c r="AH104"/>
  <c r="H104"/>
  <c r="AQ103"/>
  <c r="AH103"/>
  <c r="H103"/>
  <c r="AQ102"/>
  <c r="AH102"/>
  <c r="H102"/>
  <c r="AW101"/>
  <c r="AQ101"/>
  <c r="AH101"/>
  <c r="H101"/>
  <c r="AQ100"/>
  <c r="AH100"/>
  <c r="H100"/>
  <c r="AW99"/>
  <c r="AQ99"/>
  <c r="AH99"/>
  <c r="H99"/>
  <c r="AW98"/>
  <c r="AQ98"/>
  <c r="AH98"/>
  <c r="H98"/>
  <c r="AW97"/>
  <c r="AQ97"/>
  <c r="AH97"/>
  <c r="H97"/>
  <c r="AQ96"/>
  <c r="AH96"/>
  <c r="H96"/>
  <c r="AQ95"/>
  <c r="AH95"/>
  <c r="H95"/>
  <c r="AW94"/>
  <c r="AQ94"/>
  <c r="AH94"/>
  <c r="H94"/>
  <c r="AW93"/>
  <c r="AQ93"/>
  <c r="AH93"/>
  <c r="H93"/>
  <c r="AW92"/>
  <c r="AQ92"/>
  <c r="AH92"/>
  <c r="H92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Q83"/>
  <c r="AH83"/>
  <c r="H83"/>
  <c r="AW82"/>
  <c r="AQ82"/>
  <c r="AH82"/>
  <c r="H82"/>
  <c r="AQ81"/>
  <c r="AH81"/>
  <c r="H81"/>
  <c r="AW80"/>
  <c r="AQ80"/>
  <c r="AH80"/>
  <c r="H80"/>
  <c r="AW79"/>
  <c r="AQ79"/>
  <c r="AH79"/>
  <c r="H79"/>
  <c r="AW78"/>
  <c r="AQ78"/>
  <c r="AH78"/>
  <c r="H78"/>
  <c r="AW77"/>
  <c r="AQ77"/>
  <c r="AH77"/>
  <c r="H77"/>
  <c r="AQ76"/>
  <c r="AH76"/>
  <c r="H76"/>
  <c r="AW75"/>
  <c r="AQ75"/>
  <c r="AH75"/>
  <c r="H75"/>
  <c r="AQ74"/>
  <c r="AH74"/>
  <c r="H74"/>
  <c r="AQ73"/>
  <c r="AH73"/>
  <c r="H73"/>
  <c r="AW72"/>
  <c r="AQ72"/>
  <c r="AH72"/>
  <c r="H72"/>
  <c r="AW71"/>
  <c r="AQ71"/>
  <c r="AH71"/>
  <c r="H71"/>
  <c r="AW70"/>
  <c r="AQ70"/>
  <c r="AH70"/>
  <c r="H70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W62"/>
  <c r="AQ62"/>
  <c r="AH62"/>
  <c r="H62"/>
  <c r="AH61"/>
  <c r="H61"/>
  <c r="AW60"/>
  <c r="AQ60"/>
  <c r="AH60"/>
  <c r="H60"/>
  <c r="AQ59"/>
  <c r="AH59"/>
  <c r="H59"/>
  <c r="AW58"/>
  <c r="AQ58"/>
  <c r="AH58"/>
  <c r="H58"/>
  <c r="AW57"/>
  <c r="AQ57"/>
  <c r="AH57"/>
  <c r="H57"/>
  <c r="AQ56"/>
  <c r="AH56"/>
  <c r="H56"/>
  <c r="AW55"/>
  <c r="AQ55"/>
  <c r="AH55"/>
  <c r="H55"/>
  <c r="AW54"/>
  <c r="AQ54"/>
  <c r="AH54"/>
  <c r="H54"/>
  <c r="AW53"/>
  <c r="AQ53"/>
  <c r="AH53"/>
  <c r="H53"/>
  <c r="AW52"/>
  <c r="AQ52"/>
  <c r="AH52"/>
  <c r="H52"/>
  <c r="AQ51"/>
  <c r="AH51"/>
  <c r="H51"/>
  <c r="AW50"/>
  <c r="AQ50"/>
  <c r="AH50"/>
  <c r="H50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AH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G6"/>
  <c r="J6"/>
  <c r="AH6" i="11" l="1"/>
  <c r="AH6" i="9"/>
  <c r="AH6" i="8"/>
  <c r="AQ124" i="7"/>
  <c r="AH124"/>
  <c r="H124"/>
  <c r="AQ123"/>
  <c r="AH123"/>
  <c r="H123"/>
  <c r="AQ122"/>
  <c r="AH122"/>
  <c r="H122"/>
  <c r="AQ121"/>
  <c r="AH121"/>
  <c r="H121"/>
  <c r="AQ120"/>
  <c r="AH120"/>
  <c r="H120"/>
  <c r="AQ119"/>
  <c r="AH119"/>
  <c r="H119"/>
  <c r="AW118"/>
  <c r="AQ118"/>
  <c r="AH118"/>
  <c r="H118"/>
  <c r="AQ117"/>
  <c r="AH117"/>
  <c r="H117"/>
  <c r="AW116"/>
  <c r="AQ116"/>
  <c r="AH116"/>
  <c r="H116"/>
  <c r="AW115"/>
  <c r="AQ115"/>
  <c r="AH115"/>
  <c r="H115"/>
  <c r="AQ114"/>
  <c r="AH114"/>
  <c r="H114"/>
  <c r="AQ113"/>
  <c r="AH113"/>
  <c r="H113"/>
  <c r="AQ112"/>
  <c r="AH112"/>
  <c r="H112"/>
  <c r="AQ111"/>
  <c r="AH111"/>
  <c r="H111"/>
  <c r="AW110"/>
  <c r="AQ110"/>
  <c r="AH110"/>
  <c r="H110"/>
  <c r="AQ109"/>
  <c r="AH109"/>
  <c r="H109"/>
  <c r="AQ108"/>
  <c r="AH108"/>
  <c r="H108"/>
  <c r="AQ107"/>
  <c r="AH107"/>
  <c r="H107"/>
  <c r="AW106"/>
  <c r="AQ106"/>
  <c r="AH106"/>
  <c r="H106"/>
  <c r="AW105"/>
  <c r="AQ105"/>
  <c r="AH105"/>
  <c r="H105"/>
  <c r="AQ104"/>
  <c r="AH104"/>
  <c r="H104"/>
  <c r="AQ103"/>
  <c r="AH103"/>
  <c r="H103"/>
  <c r="AQ102"/>
  <c r="AH102"/>
  <c r="H102"/>
  <c r="AW101"/>
  <c r="AQ101"/>
  <c r="AH101"/>
  <c r="H101"/>
  <c r="AQ100"/>
  <c r="AH100"/>
  <c r="H100"/>
  <c r="AW99"/>
  <c r="AQ99"/>
  <c r="AH99"/>
  <c r="H99"/>
  <c r="AW98"/>
  <c r="AQ98"/>
  <c r="AH98"/>
  <c r="H98"/>
  <c r="AW97"/>
  <c r="AQ97"/>
  <c r="AH97"/>
  <c r="H97"/>
  <c r="AQ96"/>
  <c r="AH96"/>
  <c r="H96"/>
  <c r="AQ95"/>
  <c r="AH95"/>
  <c r="H95"/>
  <c r="AW94"/>
  <c r="AQ94"/>
  <c r="AH94"/>
  <c r="H94"/>
  <c r="AW93"/>
  <c r="AQ93"/>
  <c r="AH93"/>
  <c r="H93"/>
  <c r="AW92"/>
  <c r="AQ92"/>
  <c r="AH92"/>
  <c r="H92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Q83"/>
  <c r="AH83"/>
  <c r="H83"/>
  <c r="AW82"/>
  <c r="AQ82"/>
  <c r="AH82"/>
  <c r="H82"/>
  <c r="AQ81"/>
  <c r="AH81"/>
  <c r="H81"/>
  <c r="AW80"/>
  <c r="AQ80"/>
  <c r="AH80"/>
  <c r="H80"/>
  <c r="AW79"/>
  <c r="AQ79"/>
  <c r="AH79"/>
  <c r="H79"/>
  <c r="AW78"/>
  <c r="AQ78"/>
  <c r="AH78"/>
  <c r="H78"/>
  <c r="AW77"/>
  <c r="AQ77"/>
  <c r="AH77"/>
  <c r="H77"/>
  <c r="AQ76"/>
  <c r="AH76"/>
  <c r="H76"/>
  <c r="AW75"/>
  <c r="AQ75"/>
  <c r="AH75"/>
  <c r="H75"/>
  <c r="AQ74"/>
  <c r="AH74"/>
  <c r="H74"/>
  <c r="AQ73"/>
  <c r="AH73"/>
  <c r="H73"/>
  <c r="AW72"/>
  <c r="AQ72"/>
  <c r="AH72"/>
  <c r="H72"/>
  <c r="AW71"/>
  <c r="AQ71"/>
  <c r="AH71"/>
  <c r="H71"/>
  <c r="AW70"/>
  <c r="AQ70"/>
  <c r="AH70"/>
  <c r="H70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W62"/>
  <c r="AQ62"/>
  <c r="AH62"/>
  <c r="H62"/>
  <c r="AH61"/>
  <c r="H61"/>
  <c r="AW60"/>
  <c r="AQ60"/>
  <c r="AH60"/>
  <c r="H60"/>
  <c r="AQ59"/>
  <c r="AH59"/>
  <c r="H59"/>
  <c r="AW58"/>
  <c r="AQ58"/>
  <c r="AH58"/>
  <c r="H58"/>
  <c r="AW57"/>
  <c r="AQ57"/>
  <c r="AH57"/>
  <c r="H57"/>
  <c r="AQ56"/>
  <c r="AH56"/>
  <c r="H56"/>
  <c r="AW55"/>
  <c r="AQ55"/>
  <c r="AH55"/>
  <c r="H55"/>
  <c r="AW54"/>
  <c r="AQ54"/>
  <c r="AH54"/>
  <c r="H54"/>
  <c r="AW53"/>
  <c r="AQ53"/>
  <c r="AH53"/>
  <c r="H53"/>
  <c r="AW52"/>
  <c r="AQ52"/>
  <c r="AH52"/>
  <c r="H52"/>
  <c r="AQ51"/>
  <c r="AH51"/>
  <c r="H51"/>
  <c r="AW50"/>
  <c r="AQ50"/>
  <c r="AH50"/>
  <c r="H50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AH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G6"/>
  <c r="AH6" s="1"/>
  <c r="J6"/>
  <c r="AQ104" i="6" l="1"/>
  <c r="AH104"/>
  <c r="H104"/>
  <c r="AQ103"/>
  <c r="AH103"/>
  <c r="H103"/>
  <c r="AQ102"/>
  <c r="AH102"/>
  <c r="H102"/>
  <c r="AQ101"/>
  <c r="AH101"/>
  <c r="H101"/>
  <c r="AW100"/>
  <c r="AQ100"/>
  <c r="AH100"/>
  <c r="H100"/>
  <c r="AQ99"/>
  <c r="AH99"/>
  <c r="H99"/>
  <c r="AQ98"/>
  <c r="AH98"/>
  <c r="H98"/>
  <c r="AW97"/>
  <c r="AQ97"/>
  <c r="AH97"/>
  <c r="H97"/>
  <c r="AQ96"/>
  <c r="AH96"/>
  <c r="H96"/>
  <c r="AQ95"/>
  <c r="AH95"/>
  <c r="H95"/>
  <c r="AW94"/>
  <c r="AQ94"/>
  <c r="AH94"/>
  <c r="H94"/>
  <c r="AW93"/>
  <c r="AQ93"/>
  <c r="AH93"/>
  <c r="H93"/>
  <c r="AW92"/>
  <c r="AQ92"/>
  <c r="AH92"/>
  <c r="H92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Q83"/>
  <c r="AH83"/>
  <c r="H83"/>
  <c r="AW82"/>
  <c r="AQ82"/>
  <c r="AH82"/>
  <c r="H82"/>
  <c r="AQ81"/>
  <c r="AH81"/>
  <c r="H81"/>
  <c r="AW80"/>
  <c r="AQ80"/>
  <c r="AH80"/>
  <c r="H80"/>
  <c r="AW79"/>
  <c r="AQ79"/>
  <c r="AH79"/>
  <c r="H79"/>
  <c r="AW78"/>
  <c r="AQ78"/>
  <c r="AH78"/>
  <c r="H78"/>
  <c r="AW77"/>
  <c r="AQ77"/>
  <c r="AH77"/>
  <c r="H77"/>
  <c r="AQ76"/>
  <c r="AH76"/>
  <c r="H76"/>
  <c r="AQ75"/>
  <c r="AH75"/>
  <c r="H75"/>
  <c r="AQ74"/>
  <c r="AH74"/>
  <c r="H74"/>
  <c r="AQ73"/>
  <c r="AH73"/>
  <c r="H73"/>
  <c r="AQ72"/>
  <c r="AH72"/>
  <c r="H72"/>
  <c r="AW71"/>
  <c r="AQ71"/>
  <c r="AH71"/>
  <c r="H71"/>
  <c r="AW70"/>
  <c r="AQ70"/>
  <c r="AH70"/>
  <c r="H70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W62"/>
  <c r="AQ62"/>
  <c r="AH62"/>
  <c r="H62"/>
  <c r="AQ61"/>
  <c r="AH61"/>
  <c r="H61"/>
  <c r="AW60"/>
  <c r="AQ60"/>
  <c r="AH60"/>
  <c r="H60"/>
  <c r="AQ59"/>
  <c r="AH59"/>
  <c r="H59"/>
  <c r="AW58"/>
  <c r="AQ58"/>
  <c r="AH58"/>
  <c r="H58"/>
  <c r="AW57"/>
  <c r="AQ57"/>
  <c r="AH57"/>
  <c r="H57"/>
  <c r="AQ56"/>
  <c r="AH56"/>
  <c r="H56"/>
  <c r="AW55"/>
  <c r="AQ55"/>
  <c r="AH55"/>
  <c r="H55"/>
  <c r="AW54"/>
  <c r="AQ54"/>
  <c r="AH54"/>
  <c r="H54"/>
  <c r="AW53"/>
  <c r="AQ53"/>
  <c r="AH53"/>
  <c r="H53"/>
  <c r="AW52"/>
  <c r="AQ52"/>
  <c r="AH52"/>
  <c r="H52"/>
  <c r="AQ51"/>
  <c r="AH51"/>
  <c r="H51"/>
  <c r="AW50"/>
  <c r="AQ50"/>
  <c r="AH50"/>
  <c r="H50"/>
  <c r="AQ49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AH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H6"/>
  <c r="AG6"/>
  <c r="J6"/>
  <c r="AH74" i="5"/>
  <c r="AH69"/>
  <c r="AH53"/>
  <c r="AH53" i="4"/>
  <c r="AH49" i="5"/>
  <c r="AH49" i="4"/>
  <c r="AH40" i="5"/>
  <c r="AH40" i="4"/>
  <c r="AH40" i="3"/>
  <c r="AH7" i="5"/>
  <c r="R7"/>
  <c r="AH7" i="4"/>
  <c r="R7"/>
  <c r="AH7" i="3"/>
  <c r="R7"/>
  <c r="AW11" i="5"/>
  <c r="AW13"/>
  <c r="AW23"/>
  <c r="AW24"/>
  <c r="AW25"/>
  <c r="AW29"/>
  <c r="AW30"/>
  <c r="AW31"/>
  <c r="AW32"/>
  <c r="AW33"/>
  <c r="AW34"/>
  <c r="AW35"/>
  <c r="AW36"/>
  <c r="AW37"/>
  <c r="AW38"/>
  <c r="AW39"/>
  <c r="AW41"/>
  <c r="AW42"/>
  <c r="AW43"/>
  <c r="AW44"/>
  <c r="AW45"/>
  <c r="AW46"/>
  <c r="AW47"/>
  <c r="AW48"/>
  <c r="AW50"/>
  <c r="AW53"/>
  <c r="AW54"/>
  <c r="AW55"/>
  <c r="AW58"/>
  <c r="AW60"/>
  <c r="AW62"/>
  <c r="AW63"/>
  <c r="AW64"/>
  <c r="AW65"/>
  <c r="AW66"/>
  <c r="AW67"/>
  <c r="AW68"/>
  <c r="AW77"/>
  <c r="AW10"/>
  <c r="AW12"/>
  <c r="AW26"/>
  <c r="AW27"/>
  <c r="AW28"/>
  <c r="AQ88"/>
  <c r="AH88"/>
  <c r="H88"/>
  <c r="AQ87"/>
  <c r="AH87"/>
  <c r="H87"/>
  <c r="AQ86"/>
  <c r="AH86"/>
  <c r="H86"/>
  <c r="AQ85"/>
  <c r="AH85"/>
  <c r="H85"/>
  <c r="AQ84"/>
  <c r="AH84"/>
  <c r="H84"/>
  <c r="AQ83"/>
  <c r="AH83"/>
  <c r="H83"/>
  <c r="AQ82"/>
  <c r="AH82"/>
  <c r="H82"/>
  <c r="AQ81"/>
  <c r="AH81"/>
  <c r="H81"/>
  <c r="AQ80"/>
  <c r="AH80"/>
  <c r="H80"/>
  <c r="AQ79"/>
  <c r="AH79"/>
  <c r="H79"/>
  <c r="AQ78"/>
  <c r="AH78"/>
  <c r="H78"/>
  <c r="AQ77"/>
  <c r="AH77"/>
  <c r="H77"/>
  <c r="AQ76"/>
  <c r="AH76"/>
  <c r="H76"/>
  <c r="AQ75"/>
  <c r="AH75"/>
  <c r="H75"/>
  <c r="AQ74"/>
  <c r="H74"/>
  <c r="AQ73"/>
  <c r="AH73"/>
  <c r="H73"/>
  <c r="AQ72"/>
  <c r="AH72"/>
  <c r="H72"/>
  <c r="AQ71"/>
  <c r="AH71"/>
  <c r="H71"/>
  <c r="AQ70"/>
  <c r="AH70"/>
  <c r="H70"/>
  <c r="AQ69"/>
  <c r="H69"/>
  <c r="AQ68"/>
  <c r="AH68"/>
  <c r="H68"/>
  <c r="AQ67"/>
  <c r="AH67"/>
  <c r="H67"/>
  <c r="AQ66"/>
  <c r="AH66"/>
  <c r="H66"/>
  <c r="AQ65"/>
  <c r="AH65"/>
  <c r="H65"/>
  <c r="AQ64"/>
  <c r="AH64"/>
  <c r="H64"/>
  <c r="AQ63"/>
  <c r="AH63"/>
  <c r="H63"/>
  <c r="AQ62"/>
  <c r="AH62"/>
  <c r="H62"/>
  <c r="AQ61"/>
  <c r="AH61"/>
  <c r="H61"/>
  <c r="AQ60"/>
  <c r="AH60"/>
  <c r="H60"/>
  <c r="AQ59"/>
  <c r="AH59"/>
  <c r="H59"/>
  <c r="AQ58"/>
  <c r="AH58"/>
  <c r="H58"/>
  <c r="AQ57"/>
  <c r="AH57"/>
  <c r="H57"/>
  <c r="AQ56"/>
  <c r="AH56"/>
  <c r="H56"/>
  <c r="AQ55"/>
  <c r="AH55"/>
  <c r="H55"/>
  <c r="AQ54"/>
  <c r="AH54"/>
  <c r="H54"/>
  <c r="AQ53"/>
  <c r="H53"/>
  <c r="AQ52"/>
  <c r="AH52"/>
  <c r="H52"/>
  <c r="AQ51"/>
  <c r="AH51"/>
  <c r="H51"/>
  <c r="AQ50"/>
  <c r="AH50"/>
  <c r="H50"/>
  <c r="AQ49"/>
  <c r="H49"/>
  <c r="AQ48"/>
  <c r="AH48"/>
  <c r="H48"/>
  <c r="AQ47"/>
  <c r="AH47"/>
  <c r="H47"/>
  <c r="AQ46"/>
  <c r="AH46"/>
  <c r="H46"/>
  <c r="AQ45"/>
  <c r="AH45"/>
  <c r="H45"/>
  <c r="AQ44"/>
  <c r="AH44"/>
  <c r="H44"/>
  <c r="AQ43"/>
  <c r="AH43"/>
  <c r="H43"/>
  <c r="AQ42"/>
  <c r="AH42"/>
  <c r="H42"/>
  <c r="AQ41"/>
  <c r="AH41"/>
  <c r="H41"/>
  <c r="AQ40"/>
  <c r="H40"/>
  <c r="AQ39"/>
  <c r="AH39"/>
  <c r="H39"/>
  <c r="AQ38"/>
  <c r="AH38"/>
  <c r="H38"/>
  <c r="AQ37"/>
  <c r="AH37"/>
  <c r="H37"/>
  <c r="AQ36"/>
  <c r="AH36"/>
  <c r="H36"/>
  <c r="AQ35"/>
  <c r="AH35"/>
  <c r="H35"/>
  <c r="AQ34"/>
  <c r="AH34"/>
  <c r="H34"/>
  <c r="AQ33"/>
  <c r="AH33"/>
  <c r="H33"/>
  <c r="AQ32"/>
  <c r="AH32"/>
  <c r="H32"/>
  <c r="AQ31"/>
  <c r="AH31"/>
  <c r="H31"/>
  <c r="AQ30"/>
  <c r="AH30"/>
  <c r="H30"/>
  <c r="AQ29"/>
  <c r="AH29"/>
  <c r="H29"/>
  <c r="AQ28"/>
  <c r="AH28"/>
  <c r="H28"/>
  <c r="AQ27"/>
  <c r="AH27"/>
  <c r="H27"/>
  <c r="AQ26"/>
  <c r="AH26"/>
  <c r="H26"/>
  <c r="AQ25"/>
  <c r="AH25"/>
  <c r="H25"/>
  <c r="AQ24"/>
  <c r="AH24"/>
  <c r="H24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Q13"/>
  <c r="AH13"/>
  <c r="H13"/>
  <c r="AQ12"/>
  <c r="AH12"/>
  <c r="H12"/>
  <c r="AQ11"/>
  <c r="AH11"/>
  <c r="H11"/>
  <c r="AQ10"/>
  <c r="AH10"/>
  <c r="H10"/>
  <c r="AQ9"/>
  <c r="AH9"/>
  <c r="H9"/>
  <c r="AH8"/>
  <c r="H8"/>
  <c r="H7"/>
  <c r="AG6"/>
  <c r="J6"/>
  <c r="AQ67" i="4"/>
  <c r="AH67"/>
  <c r="H67"/>
  <c r="AQ66"/>
  <c r="AH66"/>
  <c r="H66"/>
  <c r="AQ65"/>
  <c r="AH65"/>
  <c r="H65"/>
  <c r="AQ64"/>
  <c r="AH64"/>
  <c r="H64"/>
  <c r="AQ63"/>
  <c r="AH63"/>
  <c r="H63"/>
  <c r="AQ62"/>
  <c r="AH62"/>
  <c r="H62"/>
  <c r="AQ61"/>
  <c r="AH61"/>
  <c r="H61"/>
  <c r="AQ60"/>
  <c r="AH60"/>
  <c r="H60"/>
  <c r="AQ59"/>
  <c r="AH59"/>
  <c r="H59"/>
  <c r="AQ58"/>
  <c r="AH58"/>
  <c r="H58"/>
  <c r="AQ57"/>
  <c r="AH57"/>
  <c r="H57"/>
  <c r="AQ56"/>
  <c r="AH56"/>
  <c r="H56"/>
  <c r="AW55"/>
  <c r="AQ55"/>
  <c r="AH55"/>
  <c r="H55"/>
  <c r="AW54"/>
  <c r="AQ54"/>
  <c r="AH54"/>
  <c r="H54"/>
  <c r="AW53"/>
  <c r="AQ53"/>
  <c r="H53"/>
  <c r="AQ52"/>
  <c r="AH52"/>
  <c r="H52"/>
  <c r="AQ51"/>
  <c r="AH51"/>
  <c r="H51"/>
  <c r="AW50"/>
  <c r="AQ50"/>
  <c r="AH50"/>
  <c r="H50"/>
  <c r="AQ49"/>
  <c r="H49"/>
  <c r="AW48"/>
  <c r="AQ48"/>
  <c r="AH48"/>
  <c r="H48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H7"/>
  <c r="AG6"/>
  <c r="J6"/>
  <c r="AQ45" i="3"/>
  <c r="AH45"/>
  <c r="H45"/>
  <c r="AQ44"/>
  <c r="AH44"/>
  <c r="H44"/>
  <c r="AQ43"/>
  <c r="AH43"/>
  <c r="H43"/>
  <c r="AQ42"/>
  <c r="AH42"/>
  <c r="H42"/>
  <c r="AW41"/>
  <c r="AQ41"/>
  <c r="AH41"/>
  <c r="H41"/>
  <c r="AQ40"/>
  <c r="H40"/>
  <c r="AW39"/>
  <c r="AQ39"/>
  <c r="AH39"/>
  <c r="H39"/>
  <c r="AQ38"/>
  <c r="AH38"/>
  <c r="H38"/>
  <c r="AW37"/>
  <c r="AQ37"/>
  <c r="AH37"/>
  <c r="H37"/>
  <c r="AW36"/>
  <c r="AQ36"/>
  <c r="AH36"/>
  <c r="H36"/>
  <c r="AW35"/>
  <c r="AQ35"/>
  <c r="AH35"/>
  <c r="H35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Q13"/>
  <c r="AH13"/>
  <c r="H13"/>
  <c r="AW12"/>
  <c r="AQ12"/>
  <c r="AH12"/>
  <c r="H12"/>
  <c r="AQ11"/>
  <c r="AH11"/>
  <c r="H11"/>
  <c r="AW10"/>
  <c r="AQ10"/>
  <c r="AH10"/>
  <c r="H10"/>
  <c r="AQ9"/>
  <c r="AH9"/>
  <c r="H9"/>
  <c r="AH8"/>
  <c r="H8"/>
  <c r="H7"/>
  <c r="AG6"/>
  <c r="J6"/>
  <c r="AG6" i="2"/>
  <c r="AH6" s="1"/>
  <c r="J6"/>
  <c r="AH6" i="4" l="1"/>
  <c r="AH6" i="3"/>
  <c r="AH6" i="5"/>
</calcChain>
</file>

<file path=xl/sharedStrings.xml><?xml version="1.0" encoding="utf-8"?>
<sst xmlns="http://schemas.openxmlformats.org/spreadsheetml/2006/main" count="13322" uniqueCount="1015">
  <si>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</si>
  <si>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</si>
  <si>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</si>
  <si>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</si>
  <si>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</si>
  <si>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</si>
  <si>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</si>
  <si>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</si>
  <si>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</si>
  <si>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</si>
  <si>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</si>
  <si>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</si>
  <si>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</si>
  <si>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</si>
  <si>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</si>
  <si>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</si>
  <si>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</si>
  <si>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</si>
  <si>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</si>
  <si>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</si>
  <si>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</si>
  <si>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</si>
  <si>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</si>
  <si>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</si>
  <si>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</si>
  <si>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</si>
  <si>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</si>
  <si>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</si>
  <si>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</si>
  <si>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</si>
  <si>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</si>
  <si>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</si>
  <si>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</si>
  <si>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</si>
  <si>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</si>
  <si>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</si>
  <si>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</si>
  <si>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</si>
  <si>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</si>
  <si>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</si>
  <si>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</si>
  <si>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</si>
  <si>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</si>
  <si>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</si>
  <si>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</si>
  <si>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</si>
  <si>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</si>
  <si>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</si>
  <si>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</si>
  <si>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</si>
  <si>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</si>
  <si>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</si>
  <si>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용역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</si>
  <si>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</si>
  <si>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</si>
  <si>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</si>
  <si>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</si>
  <si>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</si>
  <si>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글로벌사업팀</t>
    <phoneticPr fontId="7" type="noConversion"/>
  </si>
  <si>
    <t>김학성</t>
    <phoneticPr fontId="7" type="noConversion"/>
  </si>
  <si>
    <t>1인수의</t>
    <phoneticPr fontId="7" type="noConversion"/>
  </si>
  <si>
    <t xml:space="preserve">「Webtoon Playground」 전시미디어 콘텐츠 제작 용역 </t>
    <phoneticPr fontId="7" type="noConversion"/>
  </si>
  <si>
    <t>미디어 콘텐츠 제작 1식</t>
    <phoneticPr fontId="7" type="noConversion"/>
  </si>
  <si>
    <t>드로잉박스</t>
    <phoneticPr fontId="7" type="noConversion"/>
  </si>
  <si>
    <t>서울특별시 마포구 마포대로 1길 47 디동, 101호(용강동)</t>
    <phoneticPr fontId="7" type="noConversion"/>
  </si>
  <si>
    <t>박은주</t>
    <phoneticPr fontId="7" type="noConversion"/>
  </si>
  <si>
    <t>컨퍼런스 운영 1식</t>
    <phoneticPr fontId="7" type="noConversion"/>
  </si>
  <si>
    <t>서울특별시 용산구 대사관로 34길 60(한남동, 2층)</t>
    <phoneticPr fontId="7" type="noConversion"/>
  </si>
  <si>
    <t>진예영</t>
    <phoneticPr fontId="7" type="noConversion"/>
  </si>
  <si>
    <t>「Webtoon Playground」 컨퍼런스 운용 용역</t>
    <phoneticPr fontId="7" type="noConversion"/>
  </si>
  <si>
    <t>「Webtoon Playground」 홍보물 제작 용역</t>
    <phoneticPr fontId="7" type="noConversion"/>
  </si>
  <si>
    <t>홍보물 제장 용역 1식</t>
    <phoneticPr fontId="7" type="noConversion"/>
  </si>
  <si>
    <t>브랜드뉴</t>
    <phoneticPr fontId="7" type="noConversion"/>
  </si>
  <si>
    <t>경기도 부천시 소사구 심곡로 10번길 17, 201(심곡본동, 아름다운나날아파트)</t>
    <phoneticPr fontId="7" type="noConversion"/>
  </si>
  <si>
    <t>이선경</t>
    <phoneticPr fontId="7" type="noConversion"/>
  </si>
  <si>
    <t>기반조성팀</t>
    <phoneticPr fontId="7" type="noConversion"/>
  </si>
  <si>
    <t>최중국</t>
    <phoneticPr fontId="7" type="noConversion"/>
  </si>
  <si>
    <t>2016년도 정보통신시스템 유지보수 용역</t>
    <phoneticPr fontId="7" type="noConversion"/>
  </si>
  <si>
    <t>「Webtoon Playground」 전시 설치 용역</t>
    <phoneticPr fontId="7" type="noConversion"/>
  </si>
  <si>
    <t>전시 설치 용역 1식</t>
    <phoneticPr fontId="7" type="noConversion"/>
  </si>
  <si>
    <t>㈜리쉬이야기</t>
    <phoneticPr fontId="7" type="noConversion"/>
  </si>
  <si>
    <t>서울특별시 서초구 강남대로 101길 47(잠원동) 3층(다성빌딩)</t>
    <phoneticPr fontId="7" type="noConversion"/>
  </si>
  <si>
    <t>양희석 외 1명</t>
    <phoneticPr fontId="7" type="noConversion"/>
  </si>
  <si>
    <t>박물관운영팀</t>
    <phoneticPr fontId="7" type="noConversion"/>
  </si>
  <si>
    <t>안윤선</t>
    <phoneticPr fontId="7" type="noConversion"/>
  </si>
  <si>
    <t>문화공감 3.0 카툰공감100 「시니어 만화교실」, 「만화시민기자양성교실」 운영 용역</t>
    <phoneticPr fontId="7" type="noConversion"/>
  </si>
  <si>
    <t>교육 운영 1식</t>
    <phoneticPr fontId="7" type="noConversion"/>
  </si>
  <si>
    <t>주식회사 카툰캠퍼스</t>
    <phoneticPr fontId="7" type="noConversion"/>
  </si>
  <si>
    <t>경기도 부천시 원미구 지봉로34번길 33, 401호(역곡동)</t>
    <phoneticPr fontId="7" type="noConversion"/>
  </si>
  <si>
    <t>조희윤</t>
    <phoneticPr fontId="7" type="noConversion"/>
  </si>
  <si>
    <t>배은영</t>
    <phoneticPr fontId="7" type="noConversion"/>
  </si>
  <si>
    <t>물품</t>
    <phoneticPr fontId="7" type="noConversion"/>
  </si>
  <si>
    <t>지역문화(만화, 애니) 콘텐츠 활용 만화문화상품(오르골) 제작</t>
    <phoneticPr fontId="7" type="noConversion"/>
  </si>
  <si>
    <t>오르골 100개</t>
    <phoneticPr fontId="7" type="noConversion"/>
  </si>
  <si>
    <t>주식회사 무늬공방</t>
    <phoneticPr fontId="7" type="noConversion"/>
  </si>
  <si>
    <t>경기도 파주시 탄현면 헤이리마을길82-97</t>
    <phoneticPr fontId="7" type="noConversion"/>
  </si>
  <si>
    <t>유병록</t>
    <phoneticPr fontId="7" type="noConversion"/>
  </si>
  <si>
    <t>2016년도 승강기 및 에스컬레이터 유지보수</t>
    <phoneticPr fontId="7" type="noConversion"/>
  </si>
  <si>
    <t>엘리베이터 유지보수 1식</t>
    <phoneticPr fontId="7" type="noConversion"/>
  </si>
  <si>
    <t>정보통신시스템 유지보수 1식</t>
    <phoneticPr fontId="7" type="noConversion"/>
  </si>
  <si>
    <t>한국엘레텍㈜</t>
    <phoneticPr fontId="7" type="noConversion"/>
  </si>
  <si>
    <t>경기도 부천시 원미구 길주로 81, 608(상동, 모건시티)</t>
    <phoneticPr fontId="7" type="noConversion"/>
  </si>
  <si>
    <t>김영일</t>
    <phoneticPr fontId="7" type="noConversion"/>
  </si>
  <si>
    <t>이인철</t>
    <phoneticPr fontId="7" type="noConversion"/>
  </si>
  <si>
    <t>2016년도 통합홈페이지 유지보수 용역</t>
    <phoneticPr fontId="7" type="noConversion"/>
  </si>
  <si>
    <t>통합홈페이지 유지보수 1식</t>
    <phoneticPr fontId="7" type="noConversion"/>
  </si>
  <si>
    <t>㈜펜타코드</t>
    <phoneticPr fontId="7" type="noConversion"/>
  </si>
  <si>
    <t>강선</t>
    <phoneticPr fontId="7" type="noConversion"/>
  </si>
  <si>
    <t>2016년도 그룹웨어 시스템 유지보수 용역</t>
    <phoneticPr fontId="7" type="noConversion"/>
  </si>
  <si>
    <t>그룹웨어 시스템 유지보수 1식</t>
    <phoneticPr fontId="7" type="noConversion"/>
  </si>
  <si>
    <t>㈜아이엔씨솔루션</t>
    <phoneticPr fontId="7" type="noConversion"/>
  </si>
  <si>
    <t>서울특별시 서초구 서초중앙로24길55, 305(서초동, 중앙서초프라자)</t>
    <phoneticPr fontId="7" type="noConversion"/>
  </si>
  <si>
    <t>이원선</t>
    <phoneticPr fontId="7" type="noConversion"/>
  </si>
  <si>
    <t>2016년도 한국만화영상진흥원 시설관리(시설, 경비, 미화) 용역</t>
    <phoneticPr fontId="7" type="noConversion"/>
  </si>
  <si>
    <t>시설관리 용역 1식</t>
    <phoneticPr fontId="7" type="noConversion"/>
  </si>
  <si>
    <t>위생관리용역업, 시설경비업</t>
    <phoneticPr fontId="7" type="noConversion"/>
  </si>
  <si>
    <t>일반경쟁</t>
    <phoneticPr fontId="7" type="noConversion"/>
  </si>
  <si>
    <t>실적제한</t>
    <phoneticPr fontId="7" type="noConversion"/>
  </si>
  <si>
    <t>한국만화영상진흥원</t>
    <phoneticPr fontId="7" type="noConversion"/>
  </si>
  <si>
    <t>㈜선양종합관리</t>
    <phoneticPr fontId="7" type="noConversion"/>
  </si>
  <si>
    <t>일반경쟁입찰-부천시계약의뢰</t>
    <phoneticPr fontId="7" type="noConversion"/>
  </si>
  <si>
    <t>1인수의-부천시계약의뢰</t>
    <phoneticPr fontId="7" type="noConversion"/>
  </si>
  <si>
    <t>제한최저</t>
    <phoneticPr fontId="7" type="noConversion"/>
  </si>
  <si>
    <t>김선길</t>
    <phoneticPr fontId="7" type="noConversion"/>
  </si>
  <si>
    <t>지역문화(만화, 애니) 콘텐츠 활용 만화문화상품(넥타이) 제작</t>
    <phoneticPr fontId="7" type="noConversion"/>
  </si>
  <si>
    <t>넥타이 300개</t>
    <phoneticPr fontId="7" type="noConversion"/>
  </si>
  <si>
    <t>㈜모노갤러리</t>
    <phoneticPr fontId="7" type="noConversion"/>
  </si>
  <si>
    <t>경기도 성남시 분당구 느티로 27, 103(정자동, 하나프라자)</t>
    <phoneticPr fontId="7" type="noConversion"/>
  </si>
  <si>
    <t>장금영</t>
    <phoneticPr fontId="7" type="noConversion"/>
  </si>
  <si>
    <t>꿈의 학교 교육 운영을 위한 3D프린터 용 모델링 제작 용역</t>
    <phoneticPr fontId="7" type="noConversion"/>
  </si>
  <si>
    <t>3D 프린터용 모뎅일 60개</t>
    <phoneticPr fontId="7" type="noConversion"/>
  </si>
  <si>
    <t>부천대학교</t>
    <phoneticPr fontId="7" type="noConversion"/>
  </si>
  <si>
    <t>한방교</t>
    <phoneticPr fontId="7" type="noConversion"/>
  </si>
  <si>
    <t>경기도 부천시 원미구 신흥로56번길 25(심곡동, 부천대학)</t>
    <phoneticPr fontId="7" type="noConversion"/>
  </si>
  <si>
    <t>손은양</t>
    <phoneticPr fontId="7" type="noConversion"/>
  </si>
  <si>
    <t>만화포토존 조형(캐릭터 2조) 1식</t>
    <phoneticPr fontId="7" type="noConversion"/>
  </si>
  <si>
    <t>토리디자인</t>
    <phoneticPr fontId="7" type="noConversion"/>
  </si>
  <si>
    <t>경기도 부천시 원미구 부천로 198번길 18, 202동 1403호(춘의동, 춘의테크노파크Ⅱ)</t>
    <phoneticPr fontId="7" type="noConversion"/>
  </si>
  <si>
    <t>윤영철</t>
    <phoneticPr fontId="7" type="noConversion"/>
  </si>
  <si>
    <t>문화진흥팀</t>
    <phoneticPr fontId="7" type="noConversion"/>
  </si>
  <si>
    <t>김연희</t>
    <phoneticPr fontId="7" type="noConversion"/>
  </si>
  <si>
    <t>만화도서관 도서관리 프로그램 유지보수</t>
    <phoneticPr fontId="7" type="noConversion"/>
  </si>
  <si>
    <t>도서관리 프로그램 유지보수(2개월) 1식</t>
    <phoneticPr fontId="7" type="noConversion"/>
  </si>
  <si>
    <t>㈜라이브텍</t>
    <phoneticPr fontId="7" type="noConversion"/>
  </si>
  <si>
    <t>서울특별시 영등포구 양평로22길 21 711(양평동5가, 선유도코오롱디지털타워)</t>
    <phoneticPr fontId="7" type="noConversion"/>
  </si>
  <si>
    <t>박경화</t>
    <phoneticPr fontId="7" type="noConversion"/>
  </si>
  <si>
    <t>이소현</t>
    <phoneticPr fontId="7" type="noConversion"/>
  </si>
  <si>
    <t>1인수의-부천시계약의뢰(개발업체)</t>
    <phoneticPr fontId="7" type="noConversion"/>
  </si>
  <si>
    <t>1인수의(개발업체)</t>
    <phoneticPr fontId="7" type="noConversion"/>
  </si>
  <si>
    <t>만화졸업앨범 캐리커쳐 국회 전시 용역</t>
    <phoneticPr fontId="7" type="noConversion"/>
  </si>
  <si>
    <t>주식회사 태소</t>
    <phoneticPr fontId="7" type="noConversion"/>
  </si>
  <si>
    <t>서울특별시 마포구 동교로 215-1, 308호(동교동, 한사스튜디오)</t>
    <phoneticPr fontId="7" type="noConversion"/>
  </si>
  <si>
    <t>이현정</t>
    <phoneticPr fontId="7" type="noConversion"/>
  </si>
  <si>
    <t>정책기획팀</t>
    <phoneticPr fontId="7" type="noConversion"/>
  </si>
  <si>
    <t>임설민</t>
    <phoneticPr fontId="7" type="noConversion"/>
  </si>
  <si>
    <t>문화부 방문(2106년 예산 및 사업 논의)에 따른 기념품 구입</t>
    <phoneticPr fontId="7" type="noConversion"/>
  </si>
  <si>
    <t>만화도시 공간특화 및 홍보를 위한 만화포토존 제작 설치</t>
    <phoneticPr fontId="7" type="noConversion"/>
  </si>
  <si>
    <t>도서(허니블러드) 4권, 도서(이미테이션) 9권</t>
    <phoneticPr fontId="7" type="noConversion"/>
  </si>
  <si>
    <t>씨엔씨레볼루션㈜</t>
    <phoneticPr fontId="7" type="noConversion"/>
  </si>
  <si>
    <t>경기도 부천시 원미구 길주로 1 403호(상동, 한국만화영상진흥원)</t>
    <phoneticPr fontId="7" type="noConversion"/>
  </si>
  <si>
    <t>이재식</t>
    <phoneticPr fontId="7" type="noConversion"/>
  </si>
  <si>
    <t>2016년도 업무용 PC 유비조수 용역</t>
    <phoneticPr fontId="7" type="noConversion"/>
  </si>
  <si>
    <t>업무용 PC 유지보수 1식</t>
    <phoneticPr fontId="7" type="noConversion"/>
  </si>
  <si>
    <t>㈜제이에스정보통신</t>
    <phoneticPr fontId="7" type="noConversion"/>
  </si>
  <si>
    <t>경기도 부천시 원미구 신흥로 319(약대동, 2층)</t>
    <phoneticPr fontId="7" type="noConversion"/>
  </si>
  <si>
    <t>김종필</t>
    <phoneticPr fontId="7" type="noConversion"/>
  </si>
  <si>
    <t>김미순</t>
    <phoneticPr fontId="7" type="noConversion"/>
  </si>
  <si>
    <t>도서 500권, 봉투 2000개</t>
    <phoneticPr fontId="7" type="noConversion"/>
  </si>
  <si>
    <t>TAD</t>
    <phoneticPr fontId="7" type="noConversion"/>
  </si>
  <si>
    <t>김경태</t>
    <phoneticPr fontId="7" type="noConversion"/>
  </si>
  <si>
    <t>진흥원 기계실 졸리펌프 수리</t>
    <phoneticPr fontId="7" type="noConversion"/>
  </si>
  <si>
    <t>펌프수리 1식</t>
    <phoneticPr fontId="7" type="noConversion"/>
  </si>
  <si>
    <t>희만상사</t>
    <phoneticPr fontId="7" type="noConversion"/>
  </si>
  <si>
    <t>서울특별시 서초구 서초대로48길 91(서초동, 세계로빌딩3층)</t>
    <phoneticPr fontId="7" type="noConversion"/>
  </si>
  <si>
    <t>김충효</t>
    <phoneticPr fontId="7" type="noConversion"/>
  </si>
  <si>
    <t>2015년 만화포럼 자료집 만화포럼 칸2015 제작</t>
    <phoneticPr fontId="7" type="noConversion"/>
  </si>
  <si>
    <t>방희정</t>
    <phoneticPr fontId="7" type="noConversion"/>
  </si>
  <si>
    <t>[나도만화가]체험용지 제작</t>
    <phoneticPr fontId="7" type="noConversion"/>
  </si>
  <si>
    <t>메모지 200,000장</t>
    <phoneticPr fontId="7" type="noConversion"/>
  </si>
  <si>
    <t>㈜선명씨앤피 부천지점</t>
    <phoneticPr fontId="7" type="noConversion"/>
  </si>
  <si>
    <t>경기도 부천시 원미구 길주로 1, 1층(상동, 한국만화영상진흥원)</t>
    <phoneticPr fontId="7" type="noConversion"/>
  </si>
  <si>
    <t>이상철</t>
    <phoneticPr fontId="7" type="noConversion"/>
  </si>
  <si>
    <t>경기도 부천시 원미구 소향로13번길 14-16, 804호(상동, 대맥프라자)</t>
    <phoneticPr fontId="7" type="noConversion"/>
  </si>
  <si>
    <t>만화가의 숲 정화조 청소</t>
    <phoneticPr fontId="7" type="noConversion"/>
  </si>
  <si>
    <t>정화조 청소 1식</t>
    <phoneticPr fontId="7" type="noConversion"/>
  </si>
  <si>
    <t>동원환경</t>
    <phoneticPr fontId="7" type="noConversion"/>
  </si>
  <si>
    <t xml:space="preserve">경기도 부천시 원미구 춘의동 </t>
    <phoneticPr fontId="7" type="noConversion"/>
  </si>
  <si>
    <t>한국만화영상진흥원 2016년 계약과정 공개</t>
    <phoneticPr fontId="7" type="noConversion"/>
  </si>
  <si>
    <t>박보라</t>
    <phoneticPr fontId="7" type="noConversion"/>
  </si>
  <si>
    <t>롯데백화점 중동점&lt;우리동네 만화방&gt; 순회전시 물품 운송</t>
    <phoneticPr fontId="7" type="noConversion"/>
  </si>
  <si>
    <t>용달 임차 1식</t>
    <phoneticPr fontId="7" type="noConversion"/>
  </si>
  <si>
    <t>㈜대륙종합물류</t>
    <phoneticPr fontId="7" type="noConversion"/>
  </si>
  <si>
    <t>경기도 화성시 봉담읍 유리 45-2 외 1</t>
    <phoneticPr fontId="7" type="noConversion"/>
  </si>
  <si>
    <t>최창희</t>
    <phoneticPr fontId="7" type="noConversion"/>
  </si>
  <si>
    <t>한용진</t>
    <phoneticPr fontId="7" type="noConversion"/>
  </si>
  <si>
    <t>공사</t>
    <phoneticPr fontId="7" type="noConversion"/>
  </si>
  <si>
    <t>자료보존 전시실 조성공사</t>
    <phoneticPr fontId="7" type="noConversion"/>
  </si>
  <si>
    <t>조명 및 전기공사 1식, 진열장(W1240*D280*H2440) 1개, 진열장(W1066*D280*H2440) 5개, 진열장(W11330*D280*H1900) 5개, 진열장(W1135*D280*H1900) 1개, 진열장(W983*D150-280*H1900) 4개, 진열장(W985*D150-280*H1900) 2개, 진열장(W900*H1900) 1개, 진열장(W500*D280*H1900) 1개, 진열장(W500*D280*H1900) 1개</t>
    <phoneticPr fontId="7" type="noConversion"/>
  </si>
  <si>
    <t>디자인나무</t>
    <phoneticPr fontId="7" type="noConversion"/>
  </si>
  <si>
    <t>경기도 부천시 원미구 부일로330번길 10-1(중동, 1층, 2층)</t>
    <phoneticPr fontId="7" type="noConversion"/>
  </si>
  <si>
    <t>신황철</t>
    <phoneticPr fontId="7" type="noConversion"/>
  </si>
  <si>
    <t>산업진흥팀</t>
    <phoneticPr fontId="7" type="noConversion"/>
  </si>
  <si>
    <t>김태훈</t>
    <phoneticPr fontId="7" type="noConversion"/>
  </si>
  <si>
    <t>현장형 창조인재 양성사업 교육생 작품집 제작</t>
    <phoneticPr fontId="7" type="noConversion"/>
  </si>
  <si>
    <t>도서 400권</t>
    <phoneticPr fontId="7" type="noConversion"/>
  </si>
  <si>
    <t>서정임</t>
    <phoneticPr fontId="7" type="noConversion"/>
  </si>
  <si>
    <t>한국만화박물관 상설전시 전시물 및 그래픽 디자인 용역</t>
    <phoneticPr fontId="7" type="noConversion"/>
  </si>
  <si>
    <t>디자인 용역 1식</t>
    <phoneticPr fontId="7" type="noConversion"/>
  </si>
  <si>
    <t>더이프팩토리</t>
    <phoneticPr fontId="7" type="noConversion"/>
  </si>
  <si>
    <t>1회 기성</t>
    <phoneticPr fontId="7" type="noConversion"/>
  </si>
  <si>
    <t>인쇄물 내지 분량 증가</t>
    <phoneticPr fontId="7" type="noConversion"/>
  </si>
  <si>
    <t>(내지 분량 증가 150p → 250p / 제작도서 수량 변경 500부 → 400부 / 봉투제작 수량 변경 2000부 → 0부)</t>
    <phoneticPr fontId="7" type="noConversion"/>
  </si>
  <si>
    <t>최석환</t>
    <phoneticPr fontId="7" type="noConversion"/>
  </si>
  <si>
    <t>주식회사 두리넷</t>
    <phoneticPr fontId="7" type="noConversion"/>
  </si>
  <si>
    <t>경기도 부천시 원미구 소향로 37번길 31-15 한림프라자 604호</t>
    <phoneticPr fontId="7" type="noConversion"/>
  </si>
  <si>
    <t>한은주</t>
    <phoneticPr fontId="7" type="noConversion"/>
  </si>
  <si>
    <t>김광수</t>
    <phoneticPr fontId="7" type="noConversion"/>
  </si>
  <si>
    <t>비즈니스센터 1층 BIFAN측 여자화장실 조명 자동점명 스위치 구입 설치</t>
    <phoneticPr fontId="7" type="noConversion"/>
  </si>
  <si>
    <t>카운터센서 1개</t>
    <phoneticPr fontId="7" type="noConversion"/>
  </si>
  <si>
    <t>㈜케이지티</t>
    <phoneticPr fontId="7" type="noConversion"/>
  </si>
  <si>
    <t>경기도 안양시 동안구 시민대로 401(관양동, 대륭테크노타운15차1903호)</t>
    <phoneticPr fontId="7" type="noConversion"/>
  </si>
  <si>
    <t>이종미</t>
    <phoneticPr fontId="7" type="noConversion"/>
  </si>
  <si>
    <t>진흥원 3층 표지판낼 부품 구입 설치</t>
    <phoneticPr fontId="7" type="noConversion"/>
  </si>
  <si>
    <t>PCB ASY 판낼 1개</t>
    <phoneticPr fontId="7" type="noConversion"/>
  </si>
  <si>
    <t>한국만화박물관 교구재(텀블러) 구입</t>
    <phoneticPr fontId="7" type="noConversion"/>
  </si>
  <si>
    <t>텀블러 컴 1000개</t>
    <phoneticPr fontId="7" type="noConversion"/>
  </si>
  <si>
    <t>1인수의(디자인등록)</t>
    <phoneticPr fontId="7" type="noConversion"/>
  </si>
  <si>
    <t>한국만화박물관 교구재(홈, 거울잔상 애니 교구) 구입</t>
    <phoneticPr fontId="7" type="noConversion"/>
  </si>
  <si>
    <t>홈잔상 애니교구 500개, 거울잔상 애니교구 415개</t>
    <phoneticPr fontId="7" type="noConversion"/>
  </si>
  <si>
    <t>보리풀</t>
    <phoneticPr fontId="7" type="noConversion"/>
  </si>
  <si>
    <t>경기도 안성시 미양면 미양로 231, 외 1필지</t>
    <phoneticPr fontId="7" type="noConversion"/>
  </si>
  <si>
    <t>안수철</t>
    <phoneticPr fontId="7" type="noConversion"/>
  </si>
  <si>
    <t>현장형 창조인재 양성사업 결과발표회 운영 용역</t>
    <phoneticPr fontId="7" type="noConversion"/>
  </si>
  <si>
    <t>㈜아일랜드브릿지커뮤니케이션즈</t>
    <phoneticPr fontId="7" type="noConversion"/>
  </si>
  <si>
    <t>서울특별시 서초구 사임당로8길 10(서초동, 우현빌딩3층)</t>
    <phoneticPr fontId="7" type="noConversion"/>
  </si>
  <si>
    <t>장기석</t>
    <phoneticPr fontId="7" type="noConversion"/>
  </si>
  <si>
    <t>서울특별시 마포구 월드컵로 36길 14(성산동, 상암두산위브센티움 521호)</t>
  </si>
  <si>
    <t>서희진</t>
    <phoneticPr fontId="7" type="noConversion"/>
  </si>
  <si>
    <t>제한경쟁입찰</t>
    <phoneticPr fontId="7" type="noConversion"/>
  </si>
  <si>
    <t>글로벌 웹툰 뱅크 시스템 구축 및 운영 지원 용역</t>
    <phoneticPr fontId="7" type="noConversion"/>
  </si>
  <si>
    <t>웹툰 뱅크 시스템 구축 및 운영 1식</t>
    <phoneticPr fontId="7" type="noConversion"/>
  </si>
  <si>
    <t>소프트웨어 사업자</t>
    <phoneticPr fontId="7" type="noConversion"/>
  </si>
  <si>
    <t>제한경쟁</t>
    <phoneticPr fontId="7" type="noConversion"/>
  </si>
  <si>
    <t>협상에의한경쟁</t>
    <phoneticPr fontId="7" type="noConversion"/>
  </si>
  <si>
    <t>㈜플랜아이</t>
    <phoneticPr fontId="7" type="noConversion"/>
  </si>
  <si>
    <t>이명기</t>
    <phoneticPr fontId="7" type="noConversion"/>
  </si>
  <si>
    <t>대전광역시 유성구 테크노2로 187(용산동, 미건테크노월드2차제1층)</t>
    <phoneticPr fontId="7" type="noConversion"/>
  </si>
  <si>
    <t>용역(장기계속계약)</t>
    <phoneticPr fontId="7" type="noConversion"/>
  </si>
  <si>
    <t>현장형 창조인재 양성사업 결과물 홍보공간 조성</t>
    <phoneticPr fontId="7" type="noConversion"/>
  </si>
  <si>
    <t>결과물 홍보공간 조성 1식</t>
    <phoneticPr fontId="7" type="noConversion"/>
  </si>
  <si>
    <t>㈜라이크디자인</t>
    <phoneticPr fontId="7" type="noConversion"/>
  </si>
  <si>
    <t>경기도 부천시 원미구 신흥로 201(중동, 트리플타워B동1304호)</t>
    <phoneticPr fontId="7" type="noConversion"/>
  </si>
  <si>
    <t>이영주</t>
    <phoneticPr fontId="7" type="noConversion"/>
  </si>
  <si>
    <t>이효재</t>
    <phoneticPr fontId="7" type="noConversion"/>
  </si>
  <si>
    <t>2016년도 제2호 온라인 뉴스레터 제작</t>
    <phoneticPr fontId="7" type="noConversion"/>
  </si>
  <si>
    <t>코픽스</t>
    <phoneticPr fontId="7" type="noConversion"/>
  </si>
  <si>
    <t>서울특별시 마포구 월드컵로 190, 2층(성산동, 이안상암2제상가 2층 제203호)</t>
    <phoneticPr fontId="7" type="noConversion"/>
  </si>
  <si>
    <t>김영민</t>
    <phoneticPr fontId="7" type="noConversion"/>
  </si>
  <si>
    <t>2회 기성</t>
    <phoneticPr fontId="7" type="noConversion"/>
  </si>
  <si>
    <t>김현재</t>
    <phoneticPr fontId="7" type="noConversion"/>
  </si>
  <si>
    <t>만화영화상영관 디지털서버 수리</t>
    <phoneticPr fontId="7" type="noConversion"/>
  </si>
  <si>
    <t>서버 수리 및 교체</t>
    <phoneticPr fontId="7" type="noConversion"/>
  </si>
  <si>
    <t>고일상사주식회사</t>
    <phoneticPr fontId="7" type="noConversion"/>
  </si>
  <si>
    <t>서울특별시 중구 필동 1가 39-1  805</t>
    <phoneticPr fontId="7" type="noConversion"/>
  </si>
  <si>
    <t>조준영</t>
    <phoneticPr fontId="7" type="noConversion"/>
  </si>
  <si>
    <t>설맞이 환경정비에 따른 폐품 처리</t>
    <phoneticPr fontId="7" type="noConversion"/>
  </si>
  <si>
    <t>행복자원</t>
    <phoneticPr fontId="7" type="noConversion"/>
  </si>
  <si>
    <t>경기도 부천시 오정구 여월동 산 2-20</t>
    <phoneticPr fontId="7" type="noConversion"/>
  </si>
  <si>
    <t>김동창</t>
    <phoneticPr fontId="7" type="noConversion"/>
  </si>
  <si>
    <t>2인 소액수의</t>
    <phoneticPr fontId="7" type="noConversion"/>
  </si>
  <si>
    <t>만화도서관 2016년도 국내외 도서 및 비도서(연간단가계약) 구입</t>
    <phoneticPr fontId="7" type="noConversion"/>
  </si>
  <si>
    <t>도서구입(연간단가)</t>
    <phoneticPr fontId="7" type="noConversion"/>
  </si>
  <si>
    <t>제한경재</t>
    <phoneticPr fontId="7" type="noConversion"/>
  </si>
  <si>
    <t>도서판매, 도매및 소매</t>
  </si>
  <si>
    <t>지역제한(부천시)</t>
    <phoneticPr fontId="7" type="noConversion"/>
  </si>
  <si>
    <t>제한최저가</t>
    <phoneticPr fontId="7" type="noConversion"/>
  </si>
  <si>
    <t>지오</t>
    <phoneticPr fontId="7" type="noConversion"/>
  </si>
  <si>
    <t>고황순</t>
    <phoneticPr fontId="7" type="noConversion"/>
  </si>
  <si>
    <t>경기도 부천시 오정구 지양로158번길40-0(고강동)</t>
    <phoneticPr fontId="7" type="noConversion"/>
  </si>
  <si>
    <t>1인수의(2회유찰)</t>
    <phoneticPr fontId="7" type="noConversion"/>
  </si>
  <si>
    <t>한국만화박물관 상설전시 보완공사</t>
    <phoneticPr fontId="7" type="noConversion"/>
  </si>
  <si>
    <t>상설전시관 보완공사 1식</t>
    <phoneticPr fontId="7" type="noConversion"/>
  </si>
  <si>
    <t>경기도 부천시 원미구 부천로 198번길36, 101-707(춘의동, 춘의테크노파크)</t>
    <phoneticPr fontId="7" type="noConversion"/>
  </si>
  <si>
    <t>김성훈</t>
    <phoneticPr fontId="7" type="noConversion"/>
  </si>
  <si>
    <t>한국만화박물관 상설전시관 4층 크로마키 시스템 개보수용역</t>
    <phoneticPr fontId="7" type="noConversion"/>
  </si>
  <si>
    <t>크로마키 시스템 개보수 1식</t>
    <phoneticPr fontId="7" type="noConversion"/>
  </si>
  <si>
    <t>㈜호스트이엔아이</t>
    <phoneticPr fontId="7" type="noConversion"/>
  </si>
  <si>
    <t>서울특별시 금천구 벚꽃로278 7층 717호(가산동, SJ테크노빌)</t>
    <phoneticPr fontId="7" type="noConversion"/>
  </si>
  <si>
    <t>박재규</t>
    <phoneticPr fontId="7" type="noConversion"/>
  </si>
  <si>
    <t>1인수의(제작업체)</t>
    <phoneticPr fontId="7" type="noConversion"/>
  </si>
  <si>
    <t>한국만화박물관 상설전시관 모형 전시물 수리용역</t>
    <phoneticPr fontId="7" type="noConversion"/>
  </si>
  <si>
    <t>전시관 모형 전시물 수리 1식</t>
    <phoneticPr fontId="7" type="noConversion"/>
  </si>
  <si>
    <t>㈜씨월드디자인</t>
    <phoneticPr fontId="7" type="noConversion"/>
  </si>
  <si>
    <t>서울특별시 성동구 성수동1가 656-320 동아상가 301</t>
    <phoneticPr fontId="7" type="noConversion"/>
  </si>
  <si>
    <t>신재곤 외 1명</t>
    <phoneticPr fontId="7" type="noConversion"/>
  </si>
  <si>
    <t>전시공간돔</t>
    <phoneticPr fontId="7" type="noConversion"/>
  </si>
  <si>
    <t>서울특별시 강남구 자곡동 600 강남푸르지오시티 137</t>
    <phoneticPr fontId="7" type="noConversion"/>
  </si>
  <si>
    <t>안붕선</t>
    <phoneticPr fontId="7" type="noConversion"/>
  </si>
  <si>
    <t>한국만화박물관 내부 청소 및 도색 용역</t>
    <phoneticPr fontId="7" type="noConversion"/>
  </si>
  <si>
    <t>청소 및 도식 1식</t>
    <phoneticPr fontId="7" type="noConversion"/>
  </si>
  <si>
    <t>㈜크린서비스청</t>
    <phoneticPr fontId="7" type="noConversion"/>
  </si>
  <si>
    <t>경기도 부천시 원미구 부흥로303번길, 402(중동, 청원프라자)</t>
    <phoneticPr fontId="7" type="noConversion"/>
  </si>
  <si>
    <t>김기홍</t>
    <phoneticPr fontId="7" type="noConversion"/>
  </si>
  <si>
    <t>한국만화박물관 현수막 거치대 및 인포메이션 철제프레임 제작</t>
    <phoneticPr fontId="7" type="noConversion"/>
  </si>
  <si>
    <t>현수막 거치대 1개, 인포철제프레임 1개</t>
    <phoneticPr fontId="7" type="noConversion"/>
  </si>
  <si>
    <t>삼성기획</t>
    <phoneticPr fontId="7" type="noConversion"/>
  </si>
  <si>
    <t>경기도 부천시 원미구 조마루로386번길 52(원미동, 2층일부)</t>
    <phoneticPr fontId="7" type="noConversion"/>
  </si>
  <si>
    <t>상설전시관 대형 마우스용 웹툰 영상 제어 시스템 설계 및 설치 용역</t>
    <phoneticPr fontId="7" type="noConversion"/>
  </si>
  <si>
    <t>통합백신관리 솔류션 및 백신 도입</t>
    <phoneticPr fontId="7" type="noConversion"/>
  </si>
  <si>
    <t>백신(PC)용 80개, 백신(서버)용 12개</t>
    <phoneticPr fontId="7" type="noConversion"/>
  </si>
  <si>
    <t>주식회사 앤서시스템</t>
    <phoneticPr fontId="7" type="noConversion"/>
  </si>
  <si>
    <t>서울특별시 금천구 가산디지털1로168-0(가산동, 우림라이온스밸리)A동 1211호</t>
    <phoneticPr fontId="7" type="noConversion"/>
  </si>
  <si>
    <t>이애진</t>
    <phoneticPr fontId="7" type="noConversion"/>
  </si>
  <si>
    <t>한국만화영상진흥원 청사 방역용역</t>
    <phoneticPr fontId="7" type="noConversion"/>
  </si>
  <si>
    <t>청사 시설물 방역 1식</t>
    <phoneticPr fontId="7" type="noConversion"/>
  </si>
  <si>
    <t>부천개발</t>
    <phoneticPr fontId="7" type="noConversion"/>
  </si>
  <si>
    <t>경기도 부천시 원미구 심곡동 125-19 2층</t>
    <phoneticPr fontId="7" type="noConversion"/>
  </si>
  <si>
    <t>손권영</t>
    <phoneticPr fontId="7" type="noConversion"/>
  </si>
  <si>
    <t>심리나</t>
    <phoneticPr fontId="7" type="noConversion"/>
  </si>
  <si>
    <t>2016 만화등록문화재 영인본 영어판 번역 용역</t>
    <phoneticPr fontId="7" type="noConversion"/>
  </si>
  <si>
    <t>한국어 → 영어 번역 498pg</t>
    <phoneticPr fontId="7" type="noConversion"/>
  </si>
  <si>
    <t>㈜아이시글로벌</t>
    <phoneticPr fontId="7" type="noConversion"/>
  </si>
  <si>
    <t>인천광역시 남구 경원대로 869, 르네상스빌딩 1402호(주안동)</t>
    <phoneticPr fontId="7" type="noConversion"/>
  </si>
  <si>
    <t>남경선</t>
    <phoneticPr fontId="7" type="noConversion"/>
  </si>
  <si>
    <t>조합추천 소액수의</t>
    <phoneticPr fontId="7" type="noConversion"/>
  </si>
  <si>
    <t>한국만화박물관 4D상영관 시스템 교체 설치 용역</t>
    <phoneticPr fontId="7" type="noConversion"/>
  </si>
  <si>
    <t>폐품 용해 1식</t>
    <phoneticPr fontId="7" type="noConversion"/>
  </si>
  <si>
    <t>조합추천</t>
    <phoneticPr fontId="7" type="noConversion"/>
  </si>
  <si>
    <t>주식회사에이엔디쓰리디</t>
    <phoneticPr fontId="7" type="noConversion"/>
  </si>
  <si>
    <t>이상룡</t>
    <phoneticPr fontId="7" type="noConversion"/>
  </si>
  <si>
    <t>충청남도 천안시 서북구 직산로 136-0(직산읍, 천안밸리)</t>
    <phoneticPr fontId="7" type="noConversion"/>
  </si>
  <si>
    <t>이상무 작가 추모전 전시 설치 용역</t>
    <phoneticPr fontId="7" type="noConversion"/>
  </si>
  <si>
    <t>전시설치 1식</t>
    <phoneticPr fontId="7" type="noConversion"/>
  </si>
  <si>
    <t>카툰공작소</t>
    <phoneticPr fontId="7" type="noConversion"/>
  </si>
  <si>
    <t>신명환</t>
    <phoneticPr fontId="7" type="noConversion"/>
  </si>
  <si>
    <t>경기도 파주시 탄현면 사슴벌레로 45, 208동 402호(유승앙브와즈 2단지)</t>
    <phoneticPr fontId="7" type="noConversion"/>
  </si>
  <si>
    <t>청사 외벽유리 청소용역</t>
    <phoneticPr fontId="7" type="noConversion"/>
  </si>
  <si>
    <t>외벽유리 청소 1식</t>
    <phoneticPr fontId="7" type="noConversion"/>
  </si>
  <si>
    <t>이규식</t>
    <phoneticPr fontId="7" type="noConversion"/>
  </si>
  <si>
    <t>만화정보유(일일만화도서) 구축용역</t>
    <phoneticPr fontId="7" type="noConversion"/>
  </si>
  <si>
    <t>툰크샵</t>
    <phoneticPr fontId="7" type="noConversion"/>
  </si>
  <si>
    <t>서울특별시 마포구 동교동 166-10 연희빌딩 1층</t>
    <phoneticPr fontId="7" type="noConversion"/>
  </si>
  <si>
    <t>조경자</t>
    <phoneticPr fontId="7" type="noConversion"/>
  </si>
  <si>
    <t>애스톤앤드레이크</t>
    <phoneticPr fontId="7" type="noConversion"/>
  </si>
  <si>
    <t>주식회사공감디자인</t>
    <phoneticPr fontId="7" type="noConversion"/>
  </si>
  <si>
    <t>청사 점기점검 1식</t>
    <phoneticPr fontId="7" type="noConversion"/>
  </si>
  <si>
    <t>㈜합건설방재기술단</t>
    <phoneticPr fontId="7" type="noConversion"/>
  </si>
  <si>
    <t>김민수</t>
    <phoneticPr fontId="7" type="noConversion"/>
  </si>
  <si>
    <t>인천광역시 남동구 만수4동 39번지 만수프라자 306호</t>
    <phoneticPr fontId="7" type="noConversion"/>
  </si>
  <si>
    <t>정기선</t>
    <phoneticPr fontId="7" type="noConversion"/>
  </si>
  <si>
    <t>창작스튜디오 정보통신시스템 유지보수 1식</t>
    <phoneticPr fontId="7" type="noConversion"/>
  </si>
  <si>
    <t>2016.2.1. ~ 2017. 1 . 31. 일일만화DB구축 1식</t>
    <phoneticPr fontId="7" type="noConversion"/>
  </si>
  <si>
    <t>3D프로젝터, 입체서버, 디지털 서버 교체 및 신규, 기존장비 콘트롤 연동 1식</t>
    <phoneticPr fontId="7" type="noConversion"/>
  </si>
  <si>
    <t>2016년 부천만화창작스튜디오 정보통신시스템 유지보수 용역</t>
    <phoneticPr fontId="7" type="noConversion"/>
  </si>
  <si>
    <t>김보금</t>
    <phoneticPr fontId="7" type="noConversion"/>
  </si>
  <si>
    <t>2016년도 K-Comics 아카데미 교육실 및 교육기기 유지보수</t>
    <phoneticPr fontId="7" type="noConversion"/>
  </si>
  <si>
    <t>교육장비 유지보수 1식</t>
    <phoneticPr fontId="7" type="noConversion"/>
  </si>
  <si>
    <t>2016년도 제3호 온라인 뉴스레터 제작</t>
    <phoneticPr fontId="7" type="noConversion"/>
  </si>
  <si>
    <t>우리원 및 만화이미지 대외 홍보를 위한 만화도서 구입</t>
    <phoneticPr fontId="7" type="noConversion"/>
  </si>
  <si>
    <t>도서 1Set</t>
    <phoneticPr fontId="7" type="noConversion"/>
  </si>
  <si>
    <t>경기도 부천시 원미구 상동 529-2 비즈니스센터 403</t>
    <phoneticPr fontId="7" type="noConversion"/>
  </si>
  <si>
    <t>2016년 상반기 한국만화영상진흥원 청사 정기점검</t>
    <phoneticPr fontId="7" type="noConversion"/>
  </si>
  <si>
    <t>한국만화박물관 만화도서관 열람시설 의자 수리</t>
    <phoneticPr fontId="7" type="noConversion"/>
  </si>
  <si>
    <t>의자 30개 수리</t>
    <phoneticPr fontId="7" type="noConversion"/>
  </si>
  <si>
    <t>포시스</t>
    <phoneticPr fontId="7" type="noConversion"/>
  </si>
  <si>
    <t>경기도 부천시 원미구 중동로 254번길 104 호정프라자 502호</t>
    <phoneticPr fontId="7" type="noConversion"/>
  </si>
  <si>
    <t>민병억</t>
    <phoneticPr fontId="7" type="noConversion"/>
  </si>
  <si>
    <t>이종용</t>
    <phoneticPr fontId="7" type="noConversion"/>
  </si>
  <si>
    <t>1인수의(사회적기업)</t>
    <phoneticPr fontId="7" type="noConversion"/>
  </si>
  <si>
    <t>기획전시 '겨드랑이가 가렵다' 전시디자인 및 전시물 제작 설치 용역</t>
    <phoneticPr fontId="7" type="noConversion"/>
  </si>
  <si>
    <t>전시 디자인 및 전시물 제작 설치 1식</t>
    <phoneticPr fontId="7" type="noConversion"/>
  </si>
  <si>
    <t>35 Workroom</t>
    <phoneticPr fontId="7" type="noConversion"/>
  </si>
  <si>
    <t>서울특별시 서대문구 연희로25길 98, 지층(연희동)</t>
    <phoneticPr fontId="7" type="noConversion"/>
  </si>
  <si>
    <t>임성연</t>
    <phoneticPr fontId="7" type="noConversion"/>
  </si>
  <si>
    <t>최은영</t>
    <phoneticPr fontId="7" type="noConversion"/>
  </si>
  <si>
    <t>기획전시 '겨드랑이가 가렵다' 인쇄물 제작 및 출력물 제작 설치 용역</t>
    <phoneticPr fontId="7" type="noConversion"/>
  </si>
  <si>
    <t>리플렛 150부, 리플렛(국문) 10,000부, 리플렛(점자) 1,000부, 포스터 100부, 초청장 100부, 입구문 시트지 1식, 플렉스베너 12개, 로비 현수막 2개, 엑스배너 2개, 외부안내도 2개, 홈페이지 2식 디자인 및 제작</t>
    <phoneticPr fontId="7" type="noConversion"/>
  </si>
  <si>
    <t>데이워크</t>
    <phoneticPr fontId="7" type="noConversion"/>
  </si>
  <si>
    <t>서울특별시 종로구 사직동 66-1, 200호(사직동)</t>
    <phoneticPr fontId="7" type="noConversion"/>
  </si>
  <si>
    <t>유승철 외 1병</t>
    <phoneticPr fontId="7" type="noConversion"/>
  </si>
  <si>
    <t>㈜아쿠브코리아</t>
    <phoneticPr fontId="7" type="noConversion"/>
  </si>
  <si>
    <t>경기도 성남시 중원구 상대원동 190-1 에스케이엔테크노파크비즈동</t>
    <phoneticPr fontId="7" type="noConversion"/>
  </si>
  <si>
    <t>김태균</t>
    <phoneticPr fontId="7" type="noConversion"/>
  </si>
  <si>
    <t>한국만화박물관 4D상영관 어트랙션 조정</t>
    <phoneticPr fontId="7" type="noConversion"/>
  </si>
  <si>
    <t>4D상영관 의자 어트랙션 조정 1식</t>
    <phoneticPr fontId="7" type="noConversion"/>
  </si>
  <si>
    <t>한국만화박룸관 4D상영관 상영작 뽀로로 슈퍼썰매 대모험 임차</t>
    <phoneticPr fontId="7" type="noConversion"/>
  </si>
  <si>
    <t>4D상영용 콘텐츠 임차 1식</t>
    <phoneticPr fontId="7" type="noConversion"/>
  </si>
  <si>
    <t>㈜오콘</t>
    <phoneticPr fontId="7" type="noConversion"/>
  </si>
  <si>
    <t>경기도 성남시 분당구 판교로 253(삼평동, 판교이노밸리에이동)</t>
    <phoneticPr fontId="7" type="noConversion"/>
  </si>
  <si>
    <t>김일호</t>
    <phoneticPr fontId="7" type="noConversion"/>
  </si>
  <si>
    <t>찾아가는 만화박물관 봄꽃축제 행사 용역</t>
    <phoneticPr fontId="7" type="noConversion"/>
  </si>
  <si>
    <t>행사용역 1식</t>
    <phoneticPr fontId="7" type="noConversion"/>
  </si>
  <si>
    <t>3회 기성</t>
    <phoneticPr fontId="7" type="noConversion"/>
  </si>
  <si>
    <t>축제사무국</t>
    <phoneticPr fontId="7" type="noConversion"/>
  </si>
  <si>
    <t>박소연</t>
    <phoneticPr fontId="7" type="noConversion"/>
  </si>
  <si>
    <t>제18회 부천국제만화축제, 제5회 세계어린이만화가대회 포스터 디자인 및 제작</t>
    <phoneticPr fontId="7" type="noConversion"/>
  </si>
  <si>
    <t xml:space="preserve">축제포스터 B2사이즈 600부, 어린이만화가대회 포스터 A2 800부, 어린이만화가대회 리플렛 A4 800부, 봉투 1300개 </t>
    <phoneticPr fontId="7" type="noConversion"/>
  </si>
  <si>
    <t>사람잇</t>
    <phoneticPr fontId="7" type="noConversion"/>
  </si>
  <si>
    <t>서울특별시 서대문구 성산로313, 301(연희동, 동경빌딩)</t>
    <phoneticPr fontId="7" type="noConversion"/>
  </si>
  <si>
    <t>장혜령, 김성진</t>
    <phoneticPr fontId="7" type="noConversion"/>
  </si>
  <si>
    <t>2016년도 한국만화영상진흥원 언론홍보 용역</t>
    <phoneticPr fontId="7" type="noConversion"/>
  </si>
  <si>
    <t>진흥원 홍보용역 1식</t>
    <phoneticPr fontId="7" type="noConversion"/>
  </si>
  <si>
    <t>홍보대행, 홍보컨설팅, 기업PR, 언론</t>
    <phoneticPr fontId="7" type="noConversion"/>
  </si>
  <si>
    <t>-</t>
    <phoneticPr fontId="7" type="noConversion"/>
  </si>
  <si>
    <t>주식회사 드림커뮤니케이션즈</t>
    <phoneticPr fontId="7" type="noConversion"/>
  </si>
  <si>
    <t>조현일</t>
    <phoneticPr fontId="7" type="noConversion"/>
  </si>
  <si>
    <t>서울특별시 중구 삼일대로 308, 7층 701호(충무로2가 조양빌딩본관)</t>
    <phoneticPr fontId="7" type="noConversion"/>
  </si>
  <si>
    <t>경영지원팀</t>
    <phoneticPr fontId="7" type="noConversion"/>
  </si>
  <si>
    <t>강은혜</t>
    <phoneticPr fontId="7" type="noConversion"/>
  </si>
  <si>
    <t>성과관리체계 및 운영방안 구축 연구용역</t>
    <phoneticPr fontId="7" type="noConversion"/>
  </si>
  <si>
    <t>성과관리체계 구축 연구용역 1식</t>
    <phoneticPr fontId="7" type="noConversion"/>
  </si>
  <si>
    <t>홍연컨설팅</t>
    <phoneticPr fontId="7" type="noConversion"/>
  </si>
  <si>
    <t>서울특별시 성북구 길음로 16, 602-1205(길음동, 길음뉴타운)</t>
    <phoneticPr fontId="7" type="noConversion"/>
  </si>
  <si>
    <t>이은주</t>
    <phoneticPr fontId="7" type="noConversion"/>
  </si>
  <si>
    <t>심현필</t>
    <phoneticPr fontId="7" type="noConversion"/>
  </si>
  <si>
    <t>웹툰창작체험관 교육 콘텐츠 개발 용역</t>
    <phoneticPr fontId="7" type="noConversion"/>
  </si>
  <si>
    <t>웹툰창작체험관 교육콘텐츠 3종 개발</t>
    <phoneticPr fontId="7" type="noConversion"/>
  </si>
  <si>
    <t>청강문화산업대학교산학협력단</t>
    <phoneticPr fontId="7" type="noConversion"/>
  </si>
  <si>
    <t>경기도 이천시 마장면 해월리 청강가창로 389-94(청강문화산업대학교 내)</t>
    <phoneticPr fontId="7" type="noConversion"/>
  </si>
  <si>
    <t>이종원</t>
    <phoneticPr fontId="7" type="noConversion"/>
  </si>
  <si>
    <t>디지털만화규장각 만화DB제공 용역</t>
    <phoneticPr fontId="7" type="noConversion"/>
  </si>
  <si>
    <t>만화DB제공 1식</t>
    <phoneticPr fontId="7" type="noConversion"/>
  </si>
  <si>
    <t>㈜넥스지오코리아</t>
    <phoneticPr fontId="7" type="noConversion"/>
  </si>
  <si>
    <t>김성호</t>
    <phoneticPr fontId="7" type="noConversion"/>
  </si>
  <si>
    <t>인천광역시 연수구 송도미래로30, 이동 1310호(송도동, 스마트밸리지식산업센터)</t>
    <phoneticPr fontId="7" type="noConversion"/>
  </si>
  <si>
    <t>박혜수</t>
    <phoneticPr fontId="7" type="noConversion"/>
  </si>
  <si>
    <t>제18회 부천국제만화축제 홈페이지 리뉴얼 및 온라인 마케팅 용역</t>
    <phoneticPr fontId="7" type="noConversion"/>
  </si>
  <si>
    <t>홈페이지 리뉴얼 및 온라인마케팅 1식</t>
    <phoneticPr fontId="7" type="noConversion"/>
  </si>
  <si>
    <t>기획전시 순정만화전 전시 디자인 용역</t>
    <phoneticPr fontId="7" type="noConversion"/>
  </si>
  <si>
    <t>2016년 한국만화영상진흥원 통합사업관리시스템 유지보수</t>
    <phoneticPr fontId="7" type="noConversion"/>
  </si>
  <si>
    <t>통합사업관리시시트메 유지보수 1식</t>
    <phoneticPr fontId="7" type="noConversion"/>
  </si>
  <si>
    <t>주식회사 레드스피링</t>
    <phoneticPr fontId="7" type="noConversion"/>
  </si>
  <si>
    <t>서울특별시 광진구 아차산로78길44(광장동, 크레스코빌딩)</t>
    <phoneticPr fontId="7" type="noConversion"/>
  </si>
  <si>
    <t>김동준</t>
    <phoneticPr fontId="7" type="noConversion"/>
  </si>
  <si>
    <t>김현덕</t>
    <phoneticPr fontId="7" type="noConversion"/>
  </si>
  <si>
    <t>2016 한중일 신인만화가 콘테스트 참가자 항공권 구매 및 부대업무 용역</t>
    <phoneticPr fontId="7" type="noConversion"/>
  </si>
  <si>
    <t>항공권 8매 구입, 보험 8명 가입</t>
    <phoneticPr fontId="7" type="noConversion"/>
  </si>
  <si>
    <t>주식회사 레지오</t>
    <phoneticPr fontId="7" type="noConversion"/>
  </si>
  <si>
    <t>경기도 부천시 원미구 중동로261번길 27, 103호(중동, 금강빌딩)</t>
    <phoneticPr fontId="7" type="noConversion"/>
  </si>
  <si>
    <t>김재오</t>
    <phoneticPr fontId="7" type="noConversion"/>
  </si>
  <si>
    <t>2016 한국만화박물관 어린이날 이벤트 행사 용역</t>
    <phoneticPr fontId="7" type="noConversion"/>
  </si>
  <si>
    <t>만화도시조성TF팀</t>
  </si>
  <si>
    <t>공공시설 내 만화카페 및 갤러리 조성공사</t>
    <phoneticPr fontId="7" type="noConversion"/>
  </si>
  <si>
    <t>실내인테리어공사 1식</t>
    <phoneticPr fontId="7" type="noConversion"/>
  </si>
  <si>
    <t>만화영상진흥원 지상주차장 출입구 가로등 설치공사</t>
    <phoneticPr fontId="7" type="noConversion"/>
  </si>
  <si>
    <t>가로등 1주 설치</t>
    <phoneticPr fontId="7" type="noConversion"/>
  </si>
  <si>
    <t>동일전업사</t>
    <phoneticPr fontId="7" type="noConversion"/>
  </si>
  <si>
    <t>경기도 부천시 소사구 경인로 273(심곡본동)</t>
    <phoneticPr fontId="7" type="noConversion"/>
  </si>
  <si>
    <t>김명래</t>
    <phoneticPr fontId="7" type="noConversion"/>
  </si>
  <si>
    <t>2016년 한국만화영상진흥원 경영자원통합관리시스템 유지보수 용역</t>
    <phoneticPr fontId="7" type="noConversion"/>
  </si>
  <si>
    <t>경영자원통합관리시스템 유지보수 1식</t>
    <phoneticPr fontId="7" type="noConversion"/>
  </si>
  <si>
    <t>㈜영림원소프트랩</t>
    <phoneticPr fontId="7" type="noConversion"/>
  </si>
  <si>
    <t>서울특별시 강서구 염창동 240-21 우림블루라인비즈니스센터 A동23층</t>
    <phoneticPr fontId="7" type="noConversion"/>
  </si>
  <si>
    <t>권영범</t>
    <phoneticPr fontId="7" type="noConversion"/>
  </si>
  <si>
    <t>전자결재시스템 서버용 하드디스크 구입</t>
    <phoneticPr fontId="7" type="noConversion"/>
  </si>
  <si>
    <t>HP 1TB 3G SATA 7.2K 3.5in MDL HDD 2개</t>
    <phoneticPr fontId="7" type="noConversion"/>
  </si>
  <si>
    <t>최원혁</t>
    <phoneticPr fontId="7" type="noConversion"/>
  </si>
  <si>
    <t>웹툰산업 내의 광고/마케팅 황용사례 및 가치평가 연구용역</t>
    <phoneticPr fontId="7" type="noConversion"/>
  </si>
  <si>
    <t>연구용역 1식</t>
    <phoneticPr fontId="7" type="noConversion"/>
  </si>
  <si>
    <t>국민대학교산학협력단</t>
    <phoneticPr fontId="7" type="noConversion"/>
  </si>
  <si>
    <t>서울특별시 성북구 정릉로 77(정릉동, 국민대학교 내)</t>
    <phoneticPr fontId="7" type="noConversion"/>
  </si>
  <si>
    <t>박찬량</t>
    <phoneticPr fontId="7" type="noConversion"/>
  </si>
  <si>
    <t>한국만화박물관 4D상영관 라이더 의자 수리</t>
    <phoneticPr fontId="7" type="noConversion"/>
  </si>
  <si>
    <t>라이더 의자 실린더 교체 2Set</t>
    <phoneticPr fontId="7" type="noConversion"/>
  </si>
  <si>
    <t>제19회 부천국제만화축제 사전홍보영상 제작</t>
    <phoneticPr fontId="7" type="noConversion"/>
  </si>
  <si>
    <t>홍보영상 제작 1식</t>
    <phoneticPr fontId="7" type="noConversion"/>
  </si>
  <si>
    <t>기획전시 「소녀, 순정을 그리다」 도록 제작</t>
    <phoneticPr fontId="7" type="noConversion"/>
  </si>
  <si>
    <t>도록(210pg, B5, 4도) 500부 제작</t>
    <phoneticPr fontId="7" type="noConversion"/>
  </si>
  <si>
    <t>기획전시 「소녀, 순정을 그리다」 전시용 액자 구입</t>
    <phoneticPr fontId="7" type="noConversion"/>
  </si>
  <si>
    <t>AL액자(450*330 초록) 33개, AL액자(450*330 초록, 이미지프린트) 22개, AL액자(380*278 핑크, 이미지프린트) 4개, AL액자(450*330 핑크) 33개, AL액자(450*330 핑크, 이미지프린트) 26개, 원목액자(450*330 핑크) 21개, 수지액자(420*594 은금, 이미지프린트) 11개, 수지액자(450*330, 은금) 2개</t>
    <phoneticPr fontId="7" type="noConversion"/>
  </si>
  <si>
    <t>스페이스아트</t>
    <phoneticPr fontId="7" type="noConversion"/>
  </si>
  <si>
    <t>경기도 부천시 원미구 부흥로 396(심곡동)</t>
    <phoneticPr fontId="7" type="noConversion"/>
  </si>
  <si>
    <t>김현선</t>
    <phoneticPr fontId="7" type="noConversion"/>
  </si>
  <si>
    <t>한국만화영상진흥원 홈페이지 내 전자견적 제출 시스템 구축</t>
    <phoneticPr fontId="7" type="noConversion"/>
  </si>
  <si>
    <t>전자견적시스템 구축 1식</t>
    <phoneticPr fontId="7" type="noConversion"/>
  </si>
  <si>
    <t>한국만화박물관 입장권 띠지 제작</t>
    <phoneticPr fontId="7" type="noConversion"/>
  </si>
  <si>
    <t>입장권 띠지(250*290) 30,000개</t>
    <phoneticPr fontId="7" type="noConversion"/>
  </si>
  <si>
    <t>주식회사 오케이코드</t>
    <phoneticPr fontId="7" type="noConversion"/>
  </si>
  <si>
    <t>경기도 부천시 원미구 길주로 246, 1906호(중동, 부천중동리슈빌엔크라그)</t>
    <phoneticPr fontId="7" type="noConversion"/>
  </si>
  <si>
    <t>신태승</t>
    <phoneticPr fontId="7" type="noConversion"/>
  </si>
  <si>
    <t>5/6 행사량 증가에 따른 물량 증가</t>
    <phoneticPr fontId="7" type="noConversion"/>
  </si>
  <si>
    <t>5월 6일 행사 변경 / 계약금액 변경 1,096,700원(1,892,000원 증액)</t>
    <phoneticPr fontId="7" type="noConversion"/>
  </si>
  <si>
    <t>인터넷 망 교체에 따른 네트워크 유지보수 장비 철거</t>
    <phoneticPr fontId="7" type="noConversion"/>
  </si>
  <si>
    <t>계약기간 단축 및 계약금액 삭감(3. 16. ~ 12. 31. → 3. 16. ~ 4. 30. / 4,500,000원 → 900,000원)</t>
    <phoneticPr fontId="7" type="noConversion"/>
  </si>
  <si>
    <t>용역(제조업체)</t>
    <phoneticPr fontId="7" type="noConversion"/>
  </si>
  <si>
    <t>도서관리 프로그램 유지보수 1식</t>
    <phoneticPr fontId="7" type="noConversion"/>
  </si>
  <si>
    <t>크로마키 사진인화 카트리지 구입</t>
    <phoneticPr fontId="7" type="noConversion"/>
  </si>
  <si>
    <t>DNP 2UPC-C14 40BOX</t>
    <phoneticPr fontId="7" type="noConversion"/>
  </si>
  <si>
    <t>남서울유통</t>
    <phoneticPr fontId="7" type="noConversion"/>
  </si>
  <si>
    <t>서울특별시 구로구 구로중앙로 229(구로동, 월듷프라자B52호, B53)</t>
    <phoneticPr fontId="7" type="noConversion"/>
  </si>
  <si>
    <t>정남철</t>
    <phoneticPr fontId="7" type="noConversion"/>
  </si>
  <si>
    <t>기획전시 「소녀, 순정을 그리다」 전시설치용역</t>
    <phoneticPr fontId="7" type="noConversion"/>
  </si>
  <si>
    <t>제19회 부천국제만화축제 사전 BICOF 기획 및 운영</t>
    <phoneticPr fontId="7" type="noConversion"/>
  </si>
  <si>
    <t>대전아마추어만화협회</t>
    <phoneticPr fontId="7" type="noConversion"/>
  </si>
  <si>
    <t>대전광역시 서구 탄방동 829(2층)</t>
    <phoneticPr fontId="7" type="noConversion"/>
  </si>
  <si>
    <t>강보석</t>
    <phoneticPr fontId="7" type="noConversion"/>
  </si>
  <si>
    <t>국제만화가대회 사무국 외국어 전문번역(감수) 용역 단가계약</t>
    <phoneticPr fontId="7" type="noConversion"/>
  </si>
  <si>
    <t>외국어 번역</t>
    <phoneticPr fontId="7" type="noConversion"/>
  </si>
  <si>
    <t>㈜아이시글로벌 부천지점</t>
    <phoneticPr fontId="7" type="noConversion"/>
  </si>
  <si>
    <t>경기도 부천시 원미구 상동로 109(상동, 상동플라자 701호, 702호비즈웰비즈니스센터07호)</t>
    <phoneticPr fontId="7" type="noConversion"/>
  </si>
  <si>
    <t>구내식당 튀김기 구입</t>
    <phoneticPr fontId="7" type="noConversion"/>
  </si>
  <si>
    <t>튀김기(RFA-427G) 1대 구입</t>
    <phoneticPr fontId="7" type="noConversion"/>
  </si>
  <si>
    <t xml:space="preserve">경인ENG </t>
    <phoneticPr fontId="7" type="noConversion"/>
  </si>
  <si>
    <t>인천광역시 남동구 구월말로 58변길 58(만수동, 1층일부)</t>
    <phoneticPr fontId="7" type="noConversion"/>
  </si>
  <si>
    <t>최중환</t>
    <phoneticPr fontId="7" type="noConversion"/>
  </si>
  <si>
    <t>만화도시조성TF팀</t>
    <phoneticPr fontId="7" type="noConversion"/>
  </si>
  <si>
    <t>만화애니 활용 도시활성화를 위한 만화아트마켓 사업 기획 및 운영 용역</t>
    <phoneticPr fontId="7" type="noConversion"/>
  </si>
  <si>
    <t>행사운영 1식</t>
    <phoneticPr fontId="7" type="noConversion"/>
  </si>
  <si>
    <t>플라잉툰</t>
    <phoneticPr fontId="7" type="noConversion"/>
  </si>
  <si>
    <t>임덕영</t>
    <phoneticPr fontId="7" type="noConversion"/>
  </si>
  <si>
    <t>경기도 부천시 원미구 길주로 1 405호(상동, 한국만화영상진흥원)</t>
    <phoneticPr fontId="7" type="noConversion"/>
  </si>
  <si>
    <t>2016년 K-Comics아카데미 운영 용역</t>
    <phoneticPr fontId="7" type="noConversion"/>
  </si>
  <si>
    <t>K-Comics아카데미 운영 1식</t>
    <phoneticPr fontId="7" type="noConversion"/>
  </si>
  <si>
    <t>이비에스미디어주식회사</t>
    <phoneticPr fontId="7" type="noConversion"/>
  </si>
  <si>
    <t>김재근</t>
    <phoneticPr fontId="7" type="noConversion"/>
  </si>
  <si>
    <t>서울특별시 마포구 토정로 222, 310호 408호 (산수동, 한국출판콘텐츠센터)</t>
    <phoneticPr fontId="7" type="noConversion"/>
  </si>
  <si>
    <t>김재금</t>
    <phoneticPr fontId="7" type="noConversion"/>
  </si>
  <si>
    <t>4회 기성</t>
    <phoneticPr fontId="7" type="noConversion"/>
  </si>
  <si>
    <t>제19회 부천국제만화축제 트레일러 제작 용역</t>
    <phoneticPr fontId="7" type="noConversion"/>
  </si>
  <si>
    <t>트레일러 제작 1식</t>
    <phoneticPr fontId="7" type="noConversion"/>
  </si>
  <si>
    <t>미디어샤크</t>
    <phoneticPr fontId="7" type="noConversion"/>
  </si>
  <si>
    <t>서울특별시 마포구 마포대로 156 308(공덕동, 공덕푸르지오시티오피스텔)</t>
    <phoneticPr fontId="7" type="noConversion"/>
  </si>
  <si>
    <t>유승훈</t>
    <phoneticPr fontId="7" type="noConversion"/>
  </si>
  <si>
    <t>2016 현장형 창조인재 양성사업 선정자 회계관리 및 자문용역</t>
    <phoneticPr fontId="7" type="noConversion"/>
  </si>
  <si>
    <t>회계관리 및 자문 용역 1식</t>
    <phoneticPr fontId="7" type="noConversion"/>
  </si>
  <si>
    <t>한길우림회계법인</t>
    <phoneticPr fontId="7" type="noConversion"/>
  </si>
  <si>
    <t>경기도 부천시 원미구 상동로 117번길 57, 303-2호(상동, 동양프라자텔)</t>
    <phoneticPr fontId="7" type="noConversion"/>
  </si>
  <si>
    <t>엄기영</t>
    <phoneticPr fontId="7" type="noConversion"/>
  </si>
  <si>
    <t>제1회 한중문화콘텐츠창의포럼 및 한중만화영상체험관 개관식 참가자 항공권 구매 및 부대업무 용역</t>
    <phoneticPr fontId="7" type="noConversion"/>
  </si>
  <si>
    <t>항공권 20명, 보험 20명 비자 15명 발급</t>
    <phoneticPr fontId="7" type="noConversion"/>
  </si>
  <si>
    <t>주식회사 경인항공</t>
    <phoneticPr fontId="7" type="noConversion"/>
  </si>
  <si>
    <t>경기도 광주시 회안대로 900, 303호(송정동, 로얄프라자)</t>
    <phoneticPr fontId="7" type="noConversion"/>
  </si>
  <si>
    <t>김미서</t>
    <phoneticPr fontId="7" type="noConversion"/>
  </si>
  <si>
    <t>만화문화재 영인본 제작 및 배포 용역</t>
    <phoneticPr fontId="7" type="noConversion"/>
  </si>
  <si>
    <t>엄마찾아 삼만리 2종 800부, 토끼와원숭이 400부, 코주부삼국지 3종 1200부 제작 및 배포</t>
    <phoneticPr fontId="7" type="noConversion"/>
  </si>
  <si>
    <t>홍현지</t>
    <phoneticPr fontId="7" type="noConversion"/>
  </si>
  <si>
    <t>NAVER 대학만화최강자전, Daum 온라인 만화 공모대전 운영 및 홍보 용역</t>
    <phoneticPr fontId="7" type="noConversion"/>
  </si>
  <si>
    <t>㈜에이엔이광개토</t>
    <phoneticPr fontId="7" type="noConversion"/>
  </si>
  <si>
    <t>서울특별시 송파구 오금대로36길13-1 (가락동)</t>
    <phoneticPr fontId="7" type="noConversion"/>
  </si>
  <si>
    <t>김대길</t>
    <phoneticPr fontId="7" type="noConversion"/>
  </si>
  <si>
    <t>저수조 청소 1식</t>
    <phoneticPr fontId="7" type="noConversion"/>
  </si>
  <si>
    <t>2016 한국만화사 기록수집(구술채록) 용역</t>
    <phoneticPr fontId="7" type="noConversion"/>
  </si>
  <si>
    <t>기록수집 용역 1식</t>
    <phoneticPr fontId="7" type="noConversion"/>
  </si>
  <si>
    <t>부산대학교산학협력단</t>
    <phoneticPr fontId="7" type="noConversion"/>
  </si>
  <si>
    <t>윤석영</t>
    <phoneticPr fontId="7" type="noConversion"/>
  </si>
  <si>
    <t>부산광역시 금정구 부산대학로63번길 2, 부산대학교 내(장전동)</t>
    <phoneticPr fontId="7" type="noConversion"/>
  </si>
  <si>
    <t>흡수식 냉동기 세관작업</t>
    <phoneticPr fontId="7" type="noConversion"/>
  </si>
  <si>
    <t>냉동기 세관작업 1식</t>
    <phoneticPr fontId="7" type="noConversion"/>
  </si>
  <si>
    <t>㈜해밀공조시스템(부천지점)</t>
    <phoneticPr fontId="7" type="noConversion"/>
  </si>
  <si>
    <t>경기도 부천시 원미구 부천로366번길 113, 상가동 205호(도당동)</t>
    <phoneticPr fontId="7" type="noConversion"/>
  </si>
  <si>
    <t>조정미</t>
    <phoneticPr fontId="7" type="noConversion"/>
  </si>
  <si>
    <t>2016년 상반기 부천만화창작스튜디오 저수조 청소</t>
    <phoneticPr fontId="7" type="noConversion"/>
  </si>
  <si>
    <t>5회 기성</t>
    <phoneticPr fontId="7" type="noConversion"/>
  </si>
  <si>
    <t>2016 부천만화대상 부천시민만화상 온라인 투표 페이지 제작 및 운영 용역</t>
    <phoneticPr fontId="7" type="noConversion"/>
  </si>
  <si>
    <t>2016 부천만화대상 부천시민만화상 오프라인 투표 운영 용역</t>
    <phoneticPr fontId="7" type="noConversion"/>
  </si>
  <si>
    <t>오프라인 투표 진행 1식</t>
    <phoneticPr fontId="7" type="noConversion"/>
  </si>
  <si>
    <t>홈페이지 개편 및 운영 1식</t>
    <phoneticPr fontId="7" type="noConversion"/>
  </si>
  <si>
    <t>한국만화영상진흥원 주변 제초작업 및 소독</t>
    <phoneticPr fontId="7" type="noConversion"/>
  </si>
  <si>
    <t>제초작업 및 수목 소독 1식</t>
    <phoneticPr fontId="7" type="noConversion"/>
  </si>
  <si>
    <t>㈜유한조경개발</t>
    <phoneticPr fontId="7" type="noConversion"/>
  </si>
  <si>
    <t>정인규</t>
    <phoneticPr fontId="7" type="noConversion"/>
  </si>
  <si>
    <t>공간디자인 5개소</t>
    <phoneticPr fontId="7" type="noConversion"/>
  </si>
  <si>
    <t>만화애니활용 지역특화사업을 위한 행정복지센터 만화카페 디자인 용역</t>
    <phoneticPr fontId="7" type="noConversion"/>
  </si>
  <si>
    <t>교재개발 1식</t>
    <phoneticPr fontId="7" type="noConversion"/>
  </si>
  <si>
    <t>김상호</t>
    <phoneticPr fontId="7" type="noConversion"/>
  </si>
  <si>
    <t>인천광역시 남구 관교동 317-18번지 지오빌 B01호</t>
    <phoneticPr fontId="7" type="noConversion"/>
  </si>
  <si>
    <t>K-Comics아카데미 '클립스튜디오' 교재개발 용역</t>
    <phoneticPr fontId="7" type="noConversion"/>
  </si>
  <si>
    <t>지상주차장 화단 철거 공사</t>
    <phoneticPr fontId="7" type="noConversion"/>
  </si>
  <si>
    <t>화단 철거 공사 1식</t>
    <phoneticPr fontId="7" type="noConversion"/>
  </si>
  <si>
    <t>류인자</t>
    <phoneticPr fontId="7" type="noConversion"/>
  </si>
  <si>
    <t>성보이엔지</t>
    <phoneticPr fontId="7" type="noConversion"/>
  </si>
  <si>
    <t>경기도 부천시 원미구 길주로378번길 22(춘의동)</t>
    <phoneticPr fontId="7" type="noConversion"/>
  </si>
  <si>
    <t>2016년 디지털만화 저작권 보호 캠페인 사업 위탁 운영</t>
    <phoneticPr fontId="7" type="noConversion"/>
  </si>
  <si>
    <t>캠페인 용역 1식</t>
    <phoneticPr fontId="7" type="noConversion"/>
  </si>
  <si>
    <t>협상에의한계약</t>
    <phoneticPr fontId="7" type="noConversion"/>
  </si>
  <si>
    <t>주식회사 디딤커뮤니케이션</t>
    <phoneticPr fontId="7" type="noConversion"/>
  </si>
  <si>
    <t>이태주</t>
    <phoneticPr fontId="7" type="noConversion"/>
  </si>
  <si>
    <t>학숭연구</t>
    <phoneticPr fontId="7" type="noConversion"/>
  </si>
  <si>
    <t>서울특별시 구로구 새말로102, 17층-1719(구로동, 신도림포스빌)</t>
    <phoneticPr fontId="7" type="noConversion"/>
  </si>
  <si>
    <t>특별전시 지슬원화전 전시 및 홍보사인 제작 설치 용역</t>
    <phoneticPr fontId="7" type="noConversion"/>
  </si>
  <si>
    <t>전시 설치 용역  1식</t>
    <phoneticPr fontId="7" type="noConversion"/>
  </si>
  <si>
    <t>백구아이</t>
    <phoneticPr fontId="7" type="noConversion"/>
  </si>
  <si>
    <t>김진탁</t>
    <phoneticPr fontId="7" type="noConversion"/>
  </si>
  <si>
    <t>과업물량 증가 (25개팀 → 40개팀 15개팀 증가)</t>
    <phoneticPr fontId="7" type="noConversion"/>
  </si>
  <si>
    <t>과업물량에 따른 계약금액 변경(6,020,000원→9,116,000원 / 3,096,000원 증가) / 6월~12월 청구금액 금1,376,000원</t>
    <phoneticPr fontId="7" type="noConversion"/>
  </si>
  <si>
    <t>일본 한국문화원 협조를 위한 도서구입</t>
    <phoneticPr fontId="7" type="noConversion"/>
  </si>
  <si>
    <t>도서 31종 226권 구입</t>
    <phoneticPr fontId="7" type="noConversion"/>
  </si>
  <si>
    <t>제5회 세계어린이만화가대회 본대회(만화캠프) 기획, 운영 용역</t>
    <phoneticPr fontId="7" type="noConversion"/>
  </si>
  <si>
    <t>행사 용역 1식</t>
    <phoneticPr fontId="7" type="noConversion"/>
  </si>
  <si>
    <t>실적</t>
    <phoneticPr fontId="7" type="noConversion"/>
  </si>
  <si>
    <t>㈜와이이피</t>
    <phoneticPr fontId="7" type="noConversion"/>
  </si>
  <si>
    <t>여기현</t>
    <phoneticPr fontId="7" type="noConversion"/>
  </si>
  <si>
    <t>경기도 부천시 원미구 중동 중동팰리스카운티아파트 121-301 17/4</t>
    <phoneticPr fontId="7" type="noConversion"/>
  </si>
  <si>
    <t>서울특별시 강남구 도산대로55길 16-4 501호(청담동, 서주빌딩)</t>
    <phoneticPr fontId="7" type="noConversion"/>
  </si>
  <si>
    <t>한국만화박물관 출력용 입장권 제작 구매</t>
    <phoneticPr fontId="7" type="noConversion"/>
  </si>
  <si>
    <t>입장권 100,000장 제작</t>
    <phoneticPr fontId="7" type="noConversion"/>
  </si>
  <si>
    <t>㈜인터파크</t>
    <phoneticPr fontId="7" type="noConversion"/>
  </si>
  <si>
    <t>서울특별시 강남구 삼성로 512(삼성동)</t>
    <phoneticPr fontId="7" type="noConversion"/>
  </si>
  <si>
    <t>김동업</t>
    <phoneticPr fontId="7" type="noConversion"/>
  </si>
  <si>
    <t>한국 웹톤 홍보집 및 한국만화영상진흥원 외국어 소개자료 제작</t>
    <phoneticPr fontId="7" type="noConversion"/>
  </si>
  <si>
    <t>웹톤 홍보집 500부, 진흥원 외국어 소개자료 2000부</t>
    <phoneticPr fontId="7" type="noConversion"/>
  </si>
  <si>
    <t>손봄</t>
    <phoneticPr fontId="7" type="noConversion"/>
  </si>
  <si>
    <t>경기도 부천시 원미구 길주로 1 한국만화영상진흥원 416호(상동)</t>
    <phoneticPr fontId="7" type="noConversion"/>
  </si>
  <si>
    <t>김효석</t>
    <phoneticPr fontId="7" type="noConversion"/>
  </si>
  <si>
    <t>만화애니활용 지역활성화를 위한 만화카페 설치 용역</t>
    <phoneticPr fontId="7" type="noConversion"/>
  </si>
  <si>
    <t>만화카페 5개소 설치</t>
    <phoneticPr fontId="7" type="noConversion"/>
  </si>
  <si>
    <t>한필호</t>
    <phoneticPr fontId="7" type="noConversion"/>
  </si>
  <si>
    <t>디지커쳐</t>
    <phoneticPr fontId="7" type="noConversion"/>
  </si>
  <si>
    <t>최정규</t>
    <phoneticPr fontId="7" type="noConversion"/>
  </si>
  <si>
    <t>승강기 유상부품(도어이탈방지) 추가설치</t>
    <phoneticPr fontId="7" type="noConversion"/>
  </si>
  <si>
    <t>도어일탈방지 4개 설치</t>
    <phoneticPr fontId="7" type="noConversion"/>
  </si>
  <si>
    <t>공조기 베어링 교체</t>
    <phoneticPr fontId="7" type="noConversion"/>
  </si>
  <si>
    <t>하이포스상사</t>
    <phoneticPr fontId="7" type="noConversion"/>
  </si>
  <si>
    <t>전미화</t>
    <phoneticPr fontId="7" type="noConversion"/>
  </si>
  <si>
    <t>경기도 부천시 소사구 안곡로 198(괴안동)</t>
    <phoneticPr fontId="7" type="noConversion"/>
  </si>
  <si>
    <t>김준호</t>
    <phoneticPr fontId="7" type="noConversion"/>
  </si>
  <si>
    <t>제19회 부천국제만화축제 총괄대행용역</t>
    <phoneticPr fontId="7" type="noConversion"/>
  </si>
  <si>
    <t>축제 개최 1식</t>
    <phoneticPr fontId="7" type="noConversion"/>
  </si>
  <si>
    <t>주식회사 아이디어라임</t>
    <phoneticPr fontId="7" type="noConversion"/>
  </si>
  <si>
    <t>남승학</t>
    <phoneticPr fontId="7" type="noConversion"/>
  </si>
  <si>
    <t>서울특별시 강남구 강남대로 162길 36, 4층(신사동, 동양빌딩)</t>
    <phoneticPr fontId="7" type="noConversion"/>
  </si>
  <si>
    <t>경기도 부천시 원미구 부천로136번길 30, 215호(원미동, 부천만화창작스튜디오)</t>
    <phoneticPr fontId="7" type="noConversion"/>
  </si>
  <si>
    <t>제19회 부천국제만화축제 사전행사 '만끽' 페스티벌 운영 용역</t>
    <phoneticPr fontId="7" type="noConversion"/>
  </si>
  <si>
    <t>제한경쟁입찰-부천시계약의뢰</t>
    <phoneticPr fontId="7" type="noConversion"/>
  </si>
  <si>
    <t>일반경쟁입찰</t>
    <phoneticPr fontId="7" type="noConversion"/>
  </si>
  <si>
    <t>2016 만화창작인력 실태조사 연구 용역</t>
    <phoneticPr fontId="7" type="noConversion"/>
  </si>
  <si>
    <t>경기대학교산학협력단</t>
    <phoneticPr fontId="7" type="noConversion"/>
  </si>
  <si>
    <t>김응수</t>
    <phoneticPr fontId="7" type="noConversion"/>
  </si>
  <si>
    <t>경기도 수원시 영통구 관교산로 154-42, 1층(이의동, 경기대학교)</t>
    <phoneticPr fontId="7" type="noConversion"/>
  </si>
  <si>
    <t>경기도 부천시 원미구 소사로276번길 43, 101(소사동)</t>
    <phoneticPr fontId="7" type="noConversion"/>
  </si>
  <si>
    <t>2016년 한국만화박물관 소장품 해제 연구 용역</t>
    <phoneticPr fontId="7" type="noConversion"/>
  </si>
  <si>
    <t>소장품해제연구 용역 1식</t>
    <phoneticPr fontId="7" type="noConversion"/>
  </si>
  <si>
    <t>만화도서관 영상 열람기기 구입</t>
    <phoneticPr fontId="7" type="noConversion"/>
  </si>
  <si>
    <t>스마트글라스 6개</t>
    <phoneticPr fontId="7" type="noConversion"/>
  </si>
  <si>
    <t>주식회사 더바오파트너스</t>
    <phoneticPr fontId="7" type="noConversion"/>
  </si>
  <si>
    <t>서울특별시 용산구 원효로 210-30(신계동, 2층 201호)</t>
    <phoneticPr fontId="7" type="noConversion"/>
  </si>
  <si>
    <t>김승진</t>
    <phoneticPr fontId="7" type="noConversion"/>
  </si>
  <si>
    <t>한국만화박물관 캐릭터 인형탈 제작</t>
    <phoneticPr fontId="7" type="noConversion"/>
  </si>
  <si>
    <t>인형탈 2개</t>
    <phoneticPr fontId="7" type="noConversion"/>
  </si>
  <si>
    <t>예솔</t>
    <phoneticPr fontId="7" type="noConversion"/>
  </si>
  <si>
    <t>경기도 부천시 소사구 소사본동 2116-29 9/1</t>
    <phoneticPr fontId="7" type="noConversion"/>
  </si>
  <si>
    <t>김현기</t>
    <phoneticPr fontId="7" type="noConversion"/>
  </si>
  <si>
    <t>2016 우리원 언론홍보를 위한 연감 구입</t>
    <phoneticPr fontId="7" type="noConversion"/>
  </si>
  <si>
    <t>보도연감 1권</t>
    <phoneticPr fontId="7" type="noConversion"/>
  </si>
  <si>
    <t>연합뉴스인천업무국</t>
    <phoneticPr fontId="7" type="noConversion"/>
  </si>
  <si>
    <t>인천광역시 남동구 남동대로777번길 43(구월동, 유진빌딩5층)</t>
    <phoneticPr fontId="7" type="noConversion"/>
  </si>
  <si>
    <t>이정의</t>
    <phoneticPr fontId="7" type="noConversion"/>
  </si>
  <si>
    <t>6회 기성</t>
    <phoneticPr fontId="7" type="noConversion"/>
  </si>
  <si>
    <t>제14회 대한민국창작만화공모전 수상작품집 제작</t>
    <phoneticPr fontId="7" type="noConversion"/>
  </si>
  <si>
    <t>도서제작 400부</t>
    <phoneticPr fontId="7" type="noConversion"/>
  </si>
  <si>
    <t>김지윤</t>
    <phoneticPr fontId="7" type="noConversion"/>
  </si>
  <si>
    <t>2016한국국제만화마켓 및 글로벌 만화도시 네트워크 행사 시설물 설치 및 홍보물 제작 용역</t>
    <phoneticPr fontId="7" type="noConversion"/>
  </si>
  <si>
    <t>행사시설물 설치 1식</t>
    <phoneticPr fontId="7" type="noConversion"/>
  </si>
  <si>
    <t>㈜엑스컴인터내셔널</t>
    <phoneticPr fontId="7" type="noConversion"/>
  </si>
  <si>
    <t>서울특별시 강남구 영동대로 513, 10(삼성동, 무역센터코엑스(COEX) 2층)</t>
    <phoneticPr fontId="7" type="noConversion"/>
  </si>
  <si>
    <t>박명희</t>
    <phoneticPr fontId="7" type="noConversion"/>
  </si>
  <si>
    <t>2016한국국제만화마켓 및 글로벌 만화도시 네트워크 행사 운영 용역</t>
    <phoneticPr fontId="7" type="noConversion"/>
  </si>
  <si>
    <t>2016공공브랜드 만화창작 지원사업 관리 및 결과물 제작 배포 용역</t>
    <phoneticPr fontId="7" type="noConversion"/>
  </si>
  <si>
    <t>사업관리 1식</t>
    <phoneticPr fontId="7" type="noConversion"/>
  </si>
  <si>
    <t>행사 통역 1식</t>
    <phoneticPr fontId="7" type="noConversion"/>
  </si>
  <si>
    <t>K-Comiocs아카데미교육소프트웨어(스캐치업)구입</t>
    <phoneticPr fontId="7" type="noConversion"/>
  </si>
  <si>
    <t>소프트웨어 21카피</t>
    <phoneticPr fontId="7" type="noConversion"/>
  </si>
  <si>
    <t>한국만화박물관 상설체험 교구재(텀블러)구입</t>
    <phoneticPr fontId="7" type="noConversion"/>
  </si>
  <si>
    <t>텀블러 2700개</t>
    <phoneticPr fontId="7" type="noConversion"/>
  </si>
  <si>
    <t>데이트상사</t>
    <phoneticPr fontId="7" type="noConversion"/>
  </si>
  <si>
    <t>경기도 부천시 오정구 오정로133번길 6-25(내동, C-524호)</t>
    <phoneticPr fontId="7" type="noConversion"/>
  </si>
  <si>
    <t>조병제</t>
    <phoneticPr fontId="7" type="noConversion"/>
  </si>
  <si>
    <t>한국만화 홍보를 위한 만화문화상품 만화넥타이 제작</t>
    <phoneticPr fontId="7" type="noConversion"/>
  </si>
  <si>
    <t>넥타이 200개</t>
    <phoneticPr fontId="7" type="noConversion"/>
  </si>
  <si>
    <t>주연화</t>
    <phoneticPr fontId="7" type="noConversion"/>
  </si>
  <si>
    <t>청사 내 화장실 장애인 편의시설 개선 용역</t>
    <phoneticPr fontId="7" type="noConversion"/>
  </si>
  <si>
    <t>편의시설 개선 1식</t>
    <phoneticPr fontId="7" type="noConversion"/>
  </si>
  <si>
    <t>우신건설</t>
    <phoneticPr fontId="7" type="noConversion"/>
  </si>
  <si>
    <t>경기도 부천시 원미구 조마루로366번길 57-10, 503(심곡동, 우신화이트빌라)</t>
    <phoneticPr fontId="7" type="noConversion"/>
  </si>
  <si>
    <t>이강명</t>
    <phoneticPr fontId="7" type="noConversion"/>
  </si>
  <si>
    <t>2016년 한국만화영상진흥원 청사 건출물 정밀점검 용역</t>
    <phoneticPr fontId="7" type="noConversion"/>
  </si>
  <si>
    <t>청사 건출물 정밀점검 1식</t>
    <phoneticPr fontId="7" type="noConversion"/>
  </si>
  <si>
    <t>공용차량 배차 및 관리 시스템 개발</t>
    <phoneticPr fontId="7" type="noConversion"/>
  </si>
  <si>
    <t>차량관리시스템 개발 1식</t>
    <phoneticPr fontId="7" type="noConversion"/>
  </si>
  <si>
    <t>한국만화박물관 상설체험교육교재(툰토이 교구) 구입</t>
    <phoneticPr fontId="7" type="noConversion"/>
  </si>
  <si>
    <t>핸드폰고리(소) 1,000개, 부채 1,000개, 고무자석 1,000개</t>
    <phoneticPr fontId="7" type="noConversion"/>
  </si>
  <si>
    <t>카툰공감100 「시니어 만화 창작 교실」, 「시민 만화 기자 양성교실」 심화과정 운영 용역</t>
    <phoneticPr fontId="7" type="noConversion"/>
  </si>
  <si>
    <t>2016 한국만화박물관 여름방학 이벤트 행사 용역</t>
    <phoneticPr fontId="7" type="noConversion"/>
  </si>
  <si>
    <t>2016한국국제만화마켓 및 글로벌 만화도시 네트워크 해외참가자 항공권 구매 용역</t>
    <phoneticPr fontId="7" type="noConversion"/>
  </si>
  <si>
    <t>할공권 27명 발권</t>
    <phoneticPr fontId="7" type="noConversion"/>
  </si>
  <si>
    <t>일반여행업 / 국외여행업</t>
    <phoneticPr fontId="7" type="noConversion"/>
  </si>
  <si>
    <t>신영철</t>
    <phoneticPr fontId="7" type="noConversion"/>
  </si>
  <si>
    <t>제19회 부천국제만화축제 코스튬플레이 최강자전 및 만화 랩핑카 전시 기획운영 용역</t>
    <phoneticPr fontId="7" type="noConversion"/>
  </si>
  <si>
    <t>미디어월 수선 1식</t>
    <phoneticPr fontId="7" type="noConversion"/>
  </si>
  <si>
    <t>타요버스 조형물 이전 설치 용역</t>
    <phoneticPr fontId="7" type="noConversion"/>
  </si>
  <si>
    <t>조형물 설치 및 수선 1식</t>
    <phoneticPr fontId="7" type="noConversion"/>
  </si>
  <si>
    <t>㈜아이코닉스</t>
    <phoneticPr fontId="7" type="noConversion"/>
  </si>
  <si>
    <t>경기도 성남시 분당구 판교로 255 64(삼평동)</t>
    <phoneticPr fontId="7" type="noConversion"/>
  </si>
  <si>
    <t>최종일</t>
    <phoneticPr fontId="7" type="noConversion"/>
  </si>
  <si>
    <t>PC2대 5개월 임차</t>
    <phoneticPr fontId="7" type="noConversion"/>
  </si>
  <si>
    <t>삼성오에이랜드</t>
    <phoneticPr fontId="7" type="noConversion"/>
  </si>
  <si>
    <t>경기도 부천시 원미구 심곡동 444-13</t>
    <phoneticPr fontId="7" type="noConversion"/>
  </si>
  <si>
    <t>김승호</t>
    <phoneticPr fontId="7" type="noConversion"/>
  </si>
  <si>
    <t>리플렛 35,000장</t>
    <phoneticPr fontId="7" type="noConversion"/>
  </si>
  <si>
    <t>한국만화박물관 미디어월 수선용역</t>
    <phoneticPr fontId="7" type="noConversion"/>
  </si>
  <si>
    <t>도서관 자료 점검용 PC임차</t>
    <phoneticPr fontId="7" type="noConversion"/>
  </si>
  <si>
    <t>한국만화박물관 리플렛 제작</t>
    <phoneticPr fontId="7" type="noConversion"/>
  </si>
  <si>
    <t>한국국제만화마켓 및 글로벌 만화도시 네트워크 해외 참가자 숙박 및 행사 시설 임대</t>
    <phoneticPr fontId="7" type="noConversion"/>
  </si>
  <si>
    <t>숙박 및 행사장 임대 1식</t>
    <phoneticPr fontId="7" type="noConversion"/>
  </si>
  <si>
    <t>주식회사 고려</t>
    <phoneticPr fontId="7" type="noConversion"/>
  </si>
  <si>
    <t>경기도 부천시 원미구 길주로 66, 1층(상동, 고려호텔)</t>
    <phoneticPr fontId="7" type="noConversion"/>
  </si>
  <si>
    <t>임명수</t>
    <phoneticPr fontId="7" type="noConversion"/>
  </si>
  <si>
    <t>체험활동지 1000부</t>
    <phoneticPr fontId="7" type="noConversion"/>
  </si>
  <si>
    <t>한국만화박물관 체험활동지 제작</t>
    <phoneticPr fontId="7" type="noConversion"/>
  </si>
  <si>
    <t>과업물량 변경(어린이존 전시설치 및 이벤트 3건 추가 계약)</t>
    <phoneticPr fontId="7" type="noConversion"/>
  </si>
  <si>
    <t>계약금액 변경(540,000,000원 → 589,500,000원)</t>
    <phoneticPr fontId="7" type="noConversion"/>
  </si>
  <si>
    <t>발권인원 감소에 따른 정산금액 감액</t>
    <phoneticPr fontId="7" type="noConversion"/>
  </si>
  <si>
    <t>발권인원 변경(27명 → 25명) / 정산금액 감액 34,894,400원 → 27,374,100원)</t>
    <phoneticPr fontId="7" type="noConversion"/>
  </si>
  <si>
    <t>&lt;현장형 창조인재 양성사업&gt; 교육프로그램 참여자 및 협력기관 증정품 제작</t>
    <phoneticPr fontId="7" type="noConversion"/>
  </si>
  <si>
    <t>가방 250개</t>
    <phoneticPr fontId="7" type="noConversion"/>
  </si>
  <si>
    <t>웹툰아카이브시스템 구축(2차) 용역</t>
    <phoneticPr fontId="7" type="noConversion"/>
  </si>
  <si>
    <t>웹툰아카이브 시스템 구축</t>
    <phoneticPr fontId="7" type="noConversion"/>
  </si>
  <si>
    <t>서울특별시 영등포구 경인로 775 3-703(문래동3가, 에이스하이테크시티)</t>
    <phoneticPr fontId="7" type="noConversion"/>
  </si>
  <si>
    <t>이연창</t>
    <phoneticPr fontId="7" type="noConversion"/>
  </si>
  <si>
    <t>복간도서 제작 및 유통</t>
    <phoneticPr fontId="7" type="noConversion"/>
  </si>
  <si>
    <t>2016 한국만화걸작선 제작 및 유통 운영 용역</t>
    <phoneticPr fontId="7" type="noConversion"/>
  </si>
  <si>
    <t>만화박물관 로비 기둥 로고디자인 래핑</t>
    <phoneticPr fontId="7" type="noConversion"/>
  </si>
  <si>
    <t>기둘 래핑 1식</t>
    <phoneticPr fontId="7" type="noConversion"/>
  </si>
  <si>
    <t>글로벌웹툰사업 홍보를 위한 한국국제[만화마켓 사진촬영 용역</t>
    <phoneticPr fontId="7" type="noConversion"/>
  </si>
  <si>
    <t>부천타임즈</t>
    <phoneticPr fontId="7" type="noConversion"/>
  </si>
  <si>
    <t>사진촬영 용역 1식</t>
    <phoneticPr fontId="7" type="noConversion"/>
  </si>
  <si>
    <t>경기도 부천시 원미구 중동 1120-1 포비스타오피스텔1115호</t>
    <phoneticPr fontId="7" type="noConversion"/>
  </si>
  <si>
    <t>양주승</t>
    <phoneticPr fontId="7" type="noConversion"/>
  </si>
  <si>
    <t>디렉토리 돌혹 페어 목차 추가를 위한 라벨스티커 제작</t>
    <phoneticPr fontId="7" type="noConversion"/>
  </si>
  <si>
    <t>라벨스티커 100장</t>
    <phoneticPr fontId="7" type="noConversion"/>
  </si>
  <si>
    <t>태화인쇄사</t>
    <phoneticPr fontId="7" type="noConversion"/>
  </si>
  <si>
    <t>서울특별시 중구 충모로4길 19-4, 57(인현동1가)</t>
    <phoneticPr fontId="7" type="noConversion"/>
  </si>
  <si>
    <t>박장열</t>
    <phoneticPr fontId="7" type="noConversion"/>
  </si>
  <si>
    <t>7회 기성</t>
    <phoneticPr fontId="7" type="noConversion"/>
  </si>
  <si>
    <t>제19회 부천국제만화축제 해외작가 초청 운영 용역</t>
    <phoneticPr fontId="7" type="noConversion"/>
  </si>
  <si>
    <t>작가 초청 수행 용역 1식</t>
    <phoneticPr fontId="7" type="noConversion"/>
  </si>
  <si>
    <t>오미진</t>
    <phoneticPr fontId="7" type="noConversion"/>
  </si>
  <si>
    <t>㈜다온크리에이티브</t>
    <phoneticPr fontId="7" type="noConversion"/>
  </si>
  <si>
    <t>이용만</t>
    <phoneticPr fontId="7" type="noConversion"/>
  </si>
  <si>
    <t>제18회 부천국제만화축제 행사장 전경 드론 촬영</t>
    <phoneticPr fontId="7" type="noConversion"/>
  </si>
  <si>
    <t>행사장 영상 촬영 1식</t>
    <phoneticPr fontId="7" type="noConversion"/>
  </si>
  <si>
    <t>2016한국국제만화마켓 및 글로벌 만화도시 네트워크 행사 통역 용역</t>
    <phoneticPr fontId="7" type="noConversion"/>
  </si>
  <si>
    <t>제19회 부천국제만화축제 기간 중 미화 및 경비 인력 운영</t>
    <phoneticPr fontId="7" type="noConversion"/>
  </si>
  <si>
    <t>제19회 부천국제만화축제 개막식 운영을 위한 무대 제작</t>
    <phoneticPr fontId="7" type="noConversion"/>
  </si>
  <si>
    <t>제19회 부천국제만화축제 개막식 운영을 위한 영어 동시 통역</t>
    <phoneticPr fontId="7" type="noConversion"/>
  </si>
  <si>
    <t>제19회 부천국제만화축제 이벤트존 운영을 위한 주차 스토퍼 제거</t>
    <phoneticPr fontId="7" type="noConversion"/>
  </si>
  <si>
    <t>제19회 부천국제만화축제 개막식 기획영상 제작</t>
    <phoneticPr fontId="7" type="noConversion"/>
  </si>
  <si>
    <t>무대제작 1식</t>
    <phoneticPr fontId="7" type="noConversion"/>
  </si>
  <si>
    <t>마이스테이지</t>
    <phoneticPr fontId="7" type="noConversion"/>
  </si>
  <si>
    <t>임윤수</t>
    <phoneticPr fontId="7" type="noConversion"/>
  </si>
  <si>
    <t>인천광역시 서구 사렴로 45, A동(경서동)</t>
    <phoneticPr fontId="7" type="noConversion"/>
  </si>
  <si>
    <t>성도랜드</t>
    <phoneticPr fontId="7" type="noConversion"/>
  </si>
  <si>
    <t>박호성</t>
    <phoneticPr fontId="7" type="noConversion"/>
  </si>
  <si>
    <t>스토퍼제거 및 설치 1식</t>
    <phoneticPr fontId="7" type="noConversion"/>
  </si>
  <si>
    <t>개막식 영상 제작 1식</t>
    <phoneticPr fontId="7" type="noConversion"/>
  </si>
  <si>
    <t>디지털씨티</t>
    <phoneticPr fontId="7" type="noConversion"/>
  </si>
  <si>
    <t>서울특별시 서초구 언남11길 7-4, 302호(양재동, 양재빌딩)</t>
    <phoneticPr fontId="7" type="noConversion"/>
  </si>
  <si>
    <t>이중호</t>
    <phoneticPr fontId="7" type="noConversion"/>
  </si>
  <si>
    <t>경기도 안산시 단원구 광덕4로 260(고잔동, Win-Win프라자 204호)</t>
    <phoneticPr fontId="7" type="noConversion"/>
  </si>
  <si>
    <t>행사 동시통역 1식</t>
    <phoneticPr fontId="7" type="noConversion"/>
  </si>
  <si>
    <t>경기도 광주시 포돌이로23번길 10, B동 101호(경안동, 부영빌라)</t>
    <phoneticPr fontId="7" type="noConversion"/>
  </si>
  <si>
    <t>한국번역연구소</t>
    <phoneticPr fontId="7" type="noConversion"/>
  </si>
  <si>
    <t>서울특별시 송파구 올림픽로 269, 825호(신천동, 롯데캐슬골드 오피스텔)</t>
    <phoneticPr fontId="7" type="noConversion"/>
  </si>
  <si>
    <t>김수현</t>
    <phoneticPr fontId="7" type="noConversion"/>
  </si>
  <si>
    <t>2016년도 업무용 PC 유지보수 용역</t>
    <phoneticPr fontId="7" type="noConversion"/>
  </si>
  <si>
    <t>제19회 부천국제만화축제 VIP용 「여월농업공원 꿀」 구입</t>
    <phoneticPr fontId="7" type="noConversion"/>
  </si>
  <si>
    <t>여월농업공원</t>
    <phoneticPr fontId="7" type="noConversion"/>
  </si>
  <si>
    <t>경기도 부천시 오정구 원미로281번길 75(여월동)</t>
    <phoneticPr fontId="7" type="noConversion"/>
  </si>
  <si>
    <t>신미자</t>
    <phoneticPr fontId="7" type="noConversion"/>
  </si>
  <si>
    <t>제19회 부천국제만화축제 VIP기념품 용 「복숭아 잼」 구입</t>
    <phoneticPr fontId="7" type="noConversion"/>
  </si>
  <si>
    <t>꿀 130개</t>
    <phoneticPr fontId="7" type="noConversion"/>
  </si>
  <si>
    <t>잼 130개</t>
    <phoneticPr fontId="7" type="noConversion"/>
  </si>
  <si>
    <t>사회적협동조합 부천에코시티</t>
    <phoneticPr fontId="7" type="noConversion"/>
  </si>
  <si>
    <t>경기도 부천시 소사구 경인로60번길 40, 102호(송내동)</t>
    <phoneticPr fontId="7" type="noConversion"/>
  </si>
  <si>
    <t>이해양</t>
    <phoneticPr fontId="7" type="noConversion"/>
  </si>
  <si>
    <t>신영철</t>
    <phoneticPr fontId="7" type="noConversion"/>
  </si>
  <si>
    <t>제19회 부천국제만화축제 코스플레이어 운영본부 물품 임대</t>
    <phoneticPr fontId="7" type="noConversion"/>
  </si>
  <si>
    <t>물품임대 1식</t>
    <phoneticPr fontId="7" type="noConversion"/>
  </si>
  <si>
    <t>서울특별시 은평구 수색로16길 15-60(수색동, 1층)</t>
    <phoneticPr fontId="7" type="noConversion"/>
  </si>
  <si>
    <t>송세용</t>
    <phoneticPr fontId="7" type="noConversion"/>
  </si>
  <si>
    <t>(주)옵티커뮤니케이션즈</t>
    <phoneticPr fontId="7" type="noConversion"/>
  </si>
  <si>
    <t>「웹툰의 글로벌시장 진출을 통한 일자리 창출사업」외국어 전문번역 용역</t>
    <phoneticPr fontId="7" type="noConversion"/>
  </si>
  <si>
    <t>외국어 번역 1식</t>
    <phoneticPr fontId="7" type="noConversion"/>
  </si>
  <si>
    <t>㈜프로랭스</t>
    <phoneticPr fontId="7" type="noConversion"/>
  </si>
  <si>
    <t>서울특별시 금천구 디지털로 130(가산동, 남성프라자(에이스9차) 801-1)</t>
    <phoneticPr fontId="7" type="noConversion"/>
  </si>
  <si>
    <t>권태영</t>
    <phoneticPr fontId="7" type="noConversion"/>
  </si>
  <si>
    <t>한국문헌정보기술 주식회사</t>
    <phoneticPr fontId="7" type="noConversion"/>
  </si>
  <si>
    <t>숙박인원 감소에 따른 정산금액 감액</t>
    <phoneticPr fontId="7" type="noConversion"/>
  </si>
  <si>
    <t>숙박수량 변경(120명 → 109명) / 정산금액 감액 21,987,500원 → 21,776,500원)</t>
    <phoneticPr fontId="7" type="noConversion"/>
  </si>
  <si>
    <t>8회 기성</t>
    <phoneticPr fontId="7" type="noConversion"/>
  </si>
  <si>
    <t>박물관 고객용 사물함 디지털 도어락 구입</t>
    <phoneticPr fontId="7" type="noConversion"/>
  </si>
  <si>
    <t>디지털 도어락 6개</t>
    <phoneticPr fontId="7" type="noConversion"/>
  </si>
  <si>
    <t>㈜동광뉴텍</t>
    <phoneticPr fontId="7" type="noConversion"/>
  </si>
  <si>
    <t>경기도 화성시 팔탄면 안산동길 88-32</t>
    <phoneticPr fontId="7" type="noConversion"/>
  </si>
  <si>
    <t>박정욱</t>
    <phoneticPr fontId="7" type="noConversion"/>
  </si>
  <si>
    <t>한길회계법인</t>
    <phoneticPr fontId="7" type="noConversion"/>
  </si>
  <si>
    <t>경기도 부천시 송내대로 265번길17 효성프라자 3층 305호</t>
    <phoneticPr fontId="7" type="noConversion"/>
  </si>
  <si>
    <t>박기정전 준비를 위한 작가 인터뷰 6mm테이프 영상 디지털 파일 변환</t>
    <phoneticPr fontId="7" type="noConversion"/>
  </si>
  <si>
    <t>6mm테이프 12개 디지털 변환</t>
    <phoneticPr fontId="7" type="noConversion"/>
  </si>
  <si>
    <t>호정미디어</t>
    <phoneticPr fontId="7" type="noConversion"/>
  </si>
  <si>
    <t>서울특별시 서대문구 통일로 397, 1210호(홍제동, 인왕산한신휴플러스)</t>
    <phoneticPr fontId="7" type="noConversion"/>
  </si>
  <si>
    <t>이현식</t>
    <phoneticPr fontId="7" type="noConversion"/>
  </si>
  <si>
    <t>조직 및 인력운영계획 수립 연구 용역</t>
    <phoneticPr fontId="7" type="noConversion"/>
  </si>
  <si>
    <t>주식회사 투비파트너즈</t>
    <phoneticPr fontId="7" type="noConversion"/>
  </si>
  <si>
    <t>경기도 가평군 조종면 운악청계로490번길 168-67</t>
    <phoneticPr fontId="7" type="noConversion"/>
  </si>
  <si>
    <t>하승수</t>
    <phoneticPr fontId="7" type="noConversion"/>
  </si>
  <si>
    <t>찾아가는 만화박물관 : 2016조이올팍페스티벌 홍보부스 제작 설치 용역</t>
    <phoneticPr fontId="7" type="noConversion"/>
  </si>
  <si>
    <t>홍보부스 조성 1식</t>
    <phoneticPr fontId="7" type="noConversion"/>
  </si>
  <si>
    <t>한국만화박물관 상설체험교육교재(거울잔상 애니 교구) 구입</t>
    <phoneticPr fontId="7" type="noConversion"/>
  </si>
  <si>
    <t>거울잔상 애니교구 500개</t>
    <phoneticPr fontId="7" type="noConversion"/>
  </si>
  <si>
    <t>핸드폰고리(대) 1,000개</t>
    <phoneticPr fontId="7" type="noConversion"/>
  </si>
  <si>
    <t>용역 진행 물량 변경에 따른 정산 금액 감액</t>
    <phoneticPr fontId="7" type="noConversion"/>
  </si>
  <si>
    <t>번역 물량 변경(113건 → 23건) / 정산금액 감액 320,000,000원 → 280,655,900원 39,344,100원 감액)</t>
    <phoneticPr fontId="7" type="noConversion"/>
  </si>
  <si>
    <t>2016 한국만화박물관 가을 이벤트 행사 용역</t>
    <phoneticPr fontId="7" type="noConversion"/>
  </si>
  <si>
    <t>만화애니콘텐츠를 활용한 아파트벽화 조성 공사</t>
    <phoneticPr fontId="7" type="noConversion"/>
  </si>
  <si>
    <t>벽화시공 1,312.2㎡</t>
    <phoneticPr fontId="7" type="noConversion"/>
  </si>
  <si>
    <t>도장공사업</t>
    <phoneticPr fontId="7" type="noConversion"/>
  </si>
  <si>
    <t>부천시원미구</t>
    <phoneticPr fontId="7" type="noConversion"/>
  </si>
  <si>
    <t>㈜디에스산업</t>
    <phoneticPr fontId="7" type="noConversion"/>
  </si>
  <si>
    <t>안규용</t>
    <phoneticPr fontId="7" type="noConversion"/>
  </si>
  <si>
    <t>주식회사 디에스산업</t>
    <phoneticPr fontId="7" type="noConversion"/>
  </si>
  <si>
    <t>경기도 하남시 선산곡동 99-9. 101호(하산곡동)</t>
    <phoneticPr fontId="7" type="noConversion"/>
  </si>
  <si>
    <t>기반조성팀</t>
    <phoneticPr fontId="7" type="noConversion"/>
  </si>
  <si>
    <t>임미영</t>
    <phoneticPr fontId="7" type="noConversion"/>
  </si>
  <si>
    <t>용역</t>
    <phoneticPr fontId="7" type="noConversion"/>
  </si>
  <si>
    <t>부천지역 만화영상산업 현황 및 실태조사 연구 용역</t>
    <phoneticPr fontId="7" type="noConversion"/>
  </si>
  <si>
    <t>연구용역 1식</t>
    <phoneticPr fontId="7" type="noConversion"/>
  </si>
  <si>
    <t>㈜윈지코리아컨설팅</t>
    <phoneticPr fontId="7" type="noConversion"/>
  </si>
  <si>
    <t>이근형</t>
    <phoneticPr fontId="7" type="noConversion"/>
  </si>
  <si>
    <t>서울특별시 영등포구 은행로29 1002호(여의도동, 정우빌딩)</t>
    <phoneticPr fontId="7" type="noConversion"/>
  </si>
  <si>
    <t>과업물량 변경(어린이존 전시설치 및 이벤트 3건 추가 계약(16.07.05)) / 사후정산 추가금액 발생(16.09.27))</t>
    <phoneticPr fontId="7" type="noConversion"/>
  </si>
  <si>
    <t xml:space="preserve">2016-07-25 / 2016-09-27 </t>
    <phoneticPr fontId="7" type="noConversion"/>
  </si>
  <si>
    <t>계약금액 변경(540,000,000원 → 589,500,000원) / 계약금액변경(589,500,000원 → 592,000,000원)</t>
    <phoneticPr fontId="7" type="noConversion"/>
  </si>
  <si>
    <t>9회 기성</t>
    <phoneticPr fontId="7" type="noConversion"/>
  </si>
  <si>
    <t>이동우</t>
    <phoneticPr fontId="7" type="noConversion"/>
  </si>
  <si>
    <t>글로벌 웹툰 뱅크 시스템 구축 및 운영 지원 용역(1차)</t>
    <phoneticPr fontId="7" type="noConversion"/>
  </si>
  <si>
    <t>글로벌 웹툰 뱅크 시스템 구축 및 운영 지원 용역(2차)</t>
    <phoneticPr fontId="7" type="noConversion"/>
  </si>
  <si>
    <t>만화정보DB(일일만화도서) 구축용역</t>
    <phoneticPr fontId="7" type="noConversion"/>
  </si>
  <si>
    <t>디자인 및 전시설치 용역 1식</t>
    <phoneticPr fontId="7" type="noConversion"/>
  </si>
  <si>
    <t>서울특별시 마포구 양화로 156, 13층 1502호(동교동, 엘지팰리스빌딩)</t>
    <phoneticPr fontId="7" type="noConversion"/>
  </si>
  <si>
    <t>카툰공감100 「시니어 만화 창작 교실」, 「시민 만화 기자 양성교실」 2기 운영 용역</t>
    <phoneticPr fontId="7" type="noConversion"/>
  </si>
  <si>
    <t>제5회 세계어린이만화가대회 도록 제작</t>
    <phoneticPr fontId="7" type="noConversion"/>
  </si>
  <si>
    <t>도록(122pg, B5, 4도) 150부 제작</t>
    <phoneticPr fontId="7" type="noConversion"/>
  </si>
  <si>
    <t>경기도 부천시 원미구 부천로136번길 30(원미동, 부천만화창작스튜디오216호)</t>
    <phoneticPr fontId="7" type="noConversion"/>
  </si>
  <si>
    <t>카툰공감100 화목한 우리가족 만화 스토리텔링 교실 운영 용역</t>
    <phoneticPr fontId="7" type="noConversion"/>
  </si>
  <si>
    <t>가톨릭대학교(성심교정)</t>
    <phoneticPr fontId="7" type="noConversion"/>
  </si>
  <si>
    <t>경기도 부천시 원미구 역곡동 산 43-1</t>
    <phoneticPr fontId="7" type="noConversion"/>
  </si>
  <si>
    <t>박영식</t>
    <phoneticPr fontId="7" type="noConversion"/>
  </si>
  <si>
    <t>기획전시 박기정의 도전 포스터, 초대장, 도록 도록 제작</t>
    <phoneticPr fontId="7" type="noConversion"/>
  </si>
  <si>
    <t>도록 300부(112pg, B5, 4도)300부, 포스터(507*737, 4도) 100부, 초청장(125*175, 4도) 300부</t>
    <phoneticPr fontId="7" type="noConversion"/>
  </si>
  <si>
    <t>장우룡</t>
    <phoneticPr fontId="7" type="noConversion"/>
  </si>
  <si>
    <t>㈜아이프로</t>
    <phoneticPr fontId="7" type="noConversion"/>
  </si>
  <si>
    <t>서울특별시 구로구 구일로8길56 105호(구로동, 구일프라자)</t>
    <phoneticPr fontId="7" type="noConversion"/>
  </si>
  <si>
    <t>조현경</t>
    <phoneticPr fontId="7" type="noConversion"/>
  </si>
  <si>
    <t>카툰공감100 부천 평생학습축제 참여를 위한 물품 임차</t>
    <phoneticPr fontId="7" type="noConversion"/>
  </si>
  <si>
    <t>테이블 10개, 테이블보 10개, 의자 20개, 텐트 2개, 배너거치대 2개</t>
    <phoneticPr fontId="7" type="noConversion"/>
  </si>
  <si>
    <t>최하전</t>
    <phoneticPr fontId="7" type="noConversion"/>
  </si>
  <si>
    <t>사업운영용역 1식</t>
    <phoneticPr fontId="7" type="noConversion"/>
  </si>
  <si>
    <t>주식회사 인투인미디어</t>
    <phoneticPr fontId="7" type="noConversion"/>
  </si>
  <si>
    <t>서울특별시 영등포구 양평로21길26, 1203호(양평동5가)</t>
    <phoneticPr fontId="7" type="noConversion"/>
  </si>
  <si>
    <t>문기숙</t>
    <phoneticPr fontId="7" type="noConversion"/>
  </si>
  <si>
    <t>한국만화박물관 상설체험교육교재(툰토이라이트) 구입</t>
    <phoneticPr fontId="7" type="noConversion"/>
  </si>
  <si>
    <t>툰토이라이트 1000개</t>
    <phoneticPr fontId="7" type="noConversion"/>
  </si>
  <si>
    <t>사각사각</t>
    <phoneticPr fontId="7" type="noConversion"/>
  </si>
  <si>
    <t>만화애니 콘텐츠를 활용한 아파트벽화 기획 및 디자인 용역</t>
    <phoneticPr fontId="7" type="noConversion"/>
  </si>
  <si>
    <t>글로벌 웹툰 기획 콘테츠 개발 지원사업 운영 용역</t>
    <phoneticPr fontId="7" type="noConversion"/>
  </si>
  <si>
    <t>10회 기성</t>
    <phoneticPr fontId="7" type="noConversion"/>
  </si>
  <si>
    <t>이미지 보정 및 프린트(포맥스 부착 포함) 68개, 이미지 보정 및 프린트 16개, 액자 34개, 매트지 16개</t>
    <phoneticPr fontId="7" type="noConversion"/>
  </si>
  <si>
    <t xml:space="preserve">기획전시 박기정의 도전 전시용 이미지 출력 및 액자 제작 </t>
    <phoneticPr fontId="7" type="noConversion"/>
  </si>
  <si>
    <t>이미정</t>
    <phoneticPr fontId="7" type="noConversion"/>
  </si>
  <si>
    <t>글로벌 콘텐츠 해외 홍보 마케팅 용역</t>
    <phoneticPr fontId="7" type="noConversion"/>
  </si>
  <si>
    <t>해외 홍보 1식</t>
    <phoneticPr fontId="7" type="noConversion"/>
  </si>
  <si>
    <t>부천시 원미구</t>
    <phoneticPr fontId="7" type="noConversion"/>
  </si>
  <si>
    <t>㈜피알엔</t>
    <phoneticPr fontId="7" type="noConversion"/>
  </si>
  <si>
    <t>이지원</t>
    <phoneticPr fontId="7" type="noConversion"/>
  </si>
  <si>
    <t>서울특별시 강남구 봉은사로 437, 5층 501호(삼성동, 소암빌딩)</t>
    <phoneticPr fontId="7" type="noConversion"/>
  </si>
  <si>
    <t>만화애니활용 지역특화를 위한 만화카페 및 만화갤러리 공간 설계 디자인 용역</t>
    <phoneticPr fontId="7" type="noConversion"/>
  </si>
  <si>
    <t>설계용역 1식</t>
    <phoneticPr fontId="7" type="noConversion"/>
  </si>
  <si>
    <t>선진화건축사사무소</t>
    <phoneticPr fontId="7" type="noConversion"/>
  </si>
  <si>
    <t>경기도 부천시 원미구 신흥로 106번길 56(심곡동)</t>
    <phoneticPr fontId="7" type="noConversion"/>
  </si>
  <si>
    <t>이병선</t>
    <phoneticPr fontId="7" type="noConversion"/>
  </si>
  <si>
    <t>2016 작은 BICOF 만화로 하나데이 기획 및 운영 용역</t>
    <phoneticPr fontId="7" type="noConversion"/>
  </si>
  <si>
    <t>1인수의(실용신안등록)</t>
    <phoneticPr fontId="7" type="noConversion"/>
  </si>
  <si>
    <t>한국만화영상진흥원 홍보용 2017 다이어리 달력 제작</t>
    <phoneticPr fontId="7" type="noConversion"/>
  </si>
  <si>
    <t>다이어리 달력 850개</t>
    <phoneticPr fontId="7" type="noConversion"/>
  </si>
  <si>
    <t>장북</t>
    <phoneticPr fontId="7" type="noConversion"/>
  </si>
  <si>
    <t>경기도 고양시 일산서구 일산로636번길 24 1302-104(대화동, 성저마을)</t>
    <phoneticPr fontId="7" type="noConversion"/>
  </si>
  <si>
    <t>장철영</t>
    <phoneticPr fontId="7" type="noConversion"/>
  </si>
  <si>
    <t>한국만화박물관 수장고 자료보존물품 구입</t>
    <phoneticPr fontId="7" type="noConversion"/>
  </si>
  <si>
    <t>상자330*260*180 200개, 한지 630*930 19g/㎡ 300매</t>
    <phoneticPr fontId="7" type="noConversion"/>
  </si>
  <si>
    <t>휘데스인터내셔날</t>
    <phoneticPr fontId="7" type="noConversion"/>
  </si>
  <si>
    <t>서을특별시 영등포구 국제금융로 106, 130(여의도동, 행진빌딩)</t>
    <phoneticPr fontId="7" type="noConversion"/>
  </si>
  <si>
    <t>김보경</t>
    <phoneticPr fontId="7" type="noConversion"/>
  </si>
  <si>
    <t>물품</t>
    <phoneticPr fontId="7" type="noConversion"/>
  </si>
  <si>
    <t>우리원 대외홍보 및 BI제고를 위한 릴홀더형 사원증 목걸이 제작</t>
    <phoneticPr fontId="7" type="noConversion"/>
  </si>
  <si>
    <t>릴홀더형 목걸이 100개</t>
    <phoneticPr fontId="7" type="noConversion"/>
  </si>
  <si>
    <t>㈜고려디지웍스</t>
    <phoneticPr fontId="7" type="noConversion"/>
  </si>
  <si>
    <t>서울특별시 강동구 양재대로 1393, 지하층(성내동)</t>
    <phoneticPr fontId="7" type="noConversion"/>
  </si>
  <si>
    <t>이동진</t>
    <phoneticPr fontId="7" type="noConversion"/>
  </si>
  <si>
    <t>이효재</t>
    <phoneticPr fontId="7" type="noConversion"/>
  </si>
  <si>
    <t>기획전시 박기정의 도전 전시 디자인 및 설치 용역</t>
    <phoneticPr fontId="7" type="noConversion"/>
  </si>
  <si>
    <t xml:space="preserve">「Webtoon Playground」 전시미디어 콘텐츠 제작 용역 </t>
    <phoneticPr fontId="7" type="noConversion"/>
  </si>
  <si>
    <t>「Webtoon Playground」 전시 설치 용역</t>
    <phoneticPr fontId="7" type="noConversion"/>
  </si>
  <si>
    <t>「Webtoon Playground」 홍보물 제작 용역</t>
    <phoneticPr fontId="7" type="noConversion"/>
  </si>
  <si>
    <t>「Webtoon Playground」 컨퍼런스 운용 용역</t>
    <phoneticPr fontId="7" type="noConversion"/>
  </si>
  <si>
    <t>드로잉박스</t>
    <phoneticPr fontId="7" type="noConversion"/>
  </si>
  <si>
    <t>㈜리쉬이야기</t>
    <phoneticPr fontId="7" type="noConversion"/>
  </si>
  <si>
    <t>브랜드뉴</t>
    <phoneticPr fontId="7" type="noConversion"/>
  </si>
  <si>
    <t>한국만화박물관 상설체험교육교재(홈잔상 애니 교구) 구입</t>
    <phoneticPr fontId="7" type="noConversion"/>
  </si>
  <si>
    <t>홈잔상 애니교구 500개</t>
    <phoneticPr fontId="7" type="noConversion"/>
  </si>
  <si>
    <t>한국만화박물관 2016 겨울 포토존 제작 설치 용역</t>
    <phoneticPr fontId="7" type="noConversion"/>
  </si>
  <si>
    <t>트리설치 1식</t>
    <phoneticPr fontId="7" type="noConversion"/>
  </si>
  <si>
    <t>㈜스마트솔루션즈 엘이디트리</t>
    <phoneticPr fontId="7" type="noConversion"/>
  </si>
  <si>
    <t>서울특별시 송파구 문정동 현대지식타운 B동 801호</t>
    <phoneticPr fontId="7" type="noConversion"/>
  </si>
  <si>
    <t>정연준</t>
    <phoneticPr fontId="7" type="noConversion"/>
  </si>
  <si>
    <t>인천광역시 남구 도화동 592-2 인천아이티타워 1301~2호</t>
  </si>
  <si>
    <t>서울특별시 강남구 논현동 198 능인빌딩 6층</t>
  </si>
  <si>
    <t>진흥원 콘텐츠 제공 지연에 따른 제작기한 연장</t>
    <phoneticPr fontId="7" type="noConversion"/>
  </si>
  <si>
    <t>과업기간 변경(2016. 5. 23. ~ 2016. 11. 30. →2016. 5. 23. ~ 2016. 12. 23.)</t>
    <phoneticPr fontId="7" type="noConversion"/>
  </si>
  <si>
    <t>2016 현장형 창조인재 양성사업 피칠발표회 운영 용역</t>
    <phoneticPr fontId="7" type="noConversion"/>
  </si>
  <si>
    <t>주식회사 청솔기획</t>
    <phoneticPr fontId="7" type="noConversion"/>
  </si>
  <si>
    <t>대전광역시 대덕구 아리랑로 213(법동)</t>
    <phoneticPr fontId="7" type="noConversion"/>
  </si>
  <si>
    <t>김정섭</t>
    <phoneticPr fontId="7" type="noConversion"/>
  </si>
  <si>
    <t>한국만화박룸관 4D상영관 상영작 뽀로로 슈퍼썰매 대모험 임차 연장(1개월)</t>
    <phoneticPr fontId="7" type="noConversion"/>
  </si>
  <si>
    <t>공사 1식</t>
    <phoneticPr fontId="7" type="noConversion"/>
  </si>
  <si>
    <t>실내건축업</t>
    <phoneticPr fontId="7" type="noConversion"/>
  </si>
  <si>
    <t>㈜조은인테리어</t>
    <phoneticPr fontId="7" type="noConversion"/>
  </si>
  <si>
    <t>서승일</t>
    <phoneticPr fontId="7" type="noConversion"/>
  </si>
  <si>
    <t>경기도 부천시 소사구 경인로120번길85-0(송내동, 송내대우아파트 101호)</t>
    <phoneticPr fontId="7" type="noConversion"/>
  </si>
  <si>
    <t>만화애니활용 지역특화를 위한 만화카페 조성공사</t>
    <phoneticPr fontId="7" type="noConversion"/>
  </si>
  <si>
    <t>부천만화창작스튜디오 변전실 바닥 방수 공사</t>
    <phoneticPr fontId="7" type="noConversion"/>
  </si>
  <si>
    <t>방수공사 56㎡</t>
    <phoneticPr fontId="7" type="noConversion"/>
  </si>
  <si>
    <t>원영INT</t>
    <phoneticPr fontId="7" type="noConversion"/>
  </si>
  <si>
    <t>경기도 부천시 오정구 원종로85번길 6 (원종동, 1층)</t>
    <phoneticPr fontId="7" type="noConversion"/>
  </si>
  <si>
    <t>여경주</t>
    <phoneticPr fontId="7" type="noConversion"/>
  </si>
  <si>
    <t>11회 기성</t>
    <phoneticPr fontId="7" type="noConversion"/>
  </si>
  <si>
    <t>박물관운영팀</t>
    <phoneticPr fontId="7" type="noConversion"/>
  </si>
  <si>
    <t>한국만화영상진흥원 2017년 계약과정 공개</t>
    <phoneticPr fontId="7" type="noConversion"/>
  </si>
  <si>
    <t>1인수의(특허출연)</t>
    <phoneticPr fontId="7" type="noConversion"/>
  </si>
  <si>
    <t>2017년 한국만화박물관 교보재(거울잔상) 구입</t>
    <phoneticPr fontId="7" type="noConversion"/>
  </si>
  <si>
    <t>보리풀</t>
    <phoneticPr fontId="7" type="noConversion"/>
  </si>
  <si>
    <t>경기도 안성시 미양면 미양로 231 외 1필지</t>
    <phoneticPr fontId="7" type="noConversion"/>
  </si>
  <si>
    <t>안수철</t>
    <phoneticPr fontId="7" type="noConversion"/>
  </si>
  <si>
    <t>플라잉툰</t>
    <phoneticPr fontId="7" type="noConversion"/>
  </si>
  <si>
    <t>경기도 부천시 길주로 1 405호</t>
    <phoneticPr fontId="7" type="noConversion"/>
  </si>
  <si>
    <t>1인소액수의</t>
    <phoneticPr fontId="7" type="noConversion"/>
  </si>
  <si>
    <t>2017년 한국만화박물관 교구재(툰토이) 구입</t>
    <phoneticPr fontId="7" type="noConversion"/>
  </si>
  <si>
    <t>1인소액수의(자체공고)</t>
    <phoneticPr fontId="7" type="noConversion"/>
  </si>
  <si>
    <t>1인소액수의(개발업체)</t>
    <phoneticPr fontId="7" type="noConversion"/>
  </si>
  <si>
    <t>경기도 부천시 부천로 198번길 18 201동 504호</t>
    <phoneticPr fontId="7" type="noConversion"/>
  </si>
  <si>
    <t>용역</t>
    <phoneticPr fontId="7" type="noConversion"/>
  </si>
  <si>
    <t>글로벌사업팀</t>
    <phoneticPr fontId="7" type="noConversion"/>
  </si>
  <si>
    <t>서울시 종로구 삼청로 6</t>
  </si>
  <si>
    <t>신시용</t>
    <phoneticPr fontId="7" type="noConversion"/>
  </si>
  <si>
    <t>(주)씨앤씨투어닷컴</t>
    <phoneticPr fontId="7" type="noConversion"/>
  </si>
  <si>
    <t>이현표</t>
    <phoneticPr fontId="7" type="noConversion"/>
  </si>
  <si>
    <t>이미정</t>
    <phoneticPr fontId="7" type="noConversion"/>
  </si>
  <si>
    <t>제한경쟁입찰(협상에 의한 계약)</t>
    <phoneticPr fontId="7" type="noConversion"/>
  </si>
  <si>
    <t>2017 중국국제만화축제(광저우) 한국웹툰홍보관 용역</t>
  </si>
  <si>
    <t>2017년 한국만화박물관 교보재(거울잔상), 480개</t>
    <phoneticPr fontId="7" type="noConversion"/>
  </si>
  <si>
    <t>핸드폰고리(대) 등 2종 1400개</t>
    <phoneticPr fontId="7" type="noConversion"/>
  </si>
  <si>
    <t>문화진흥팀</t>
    <phoneticPr fontId="7" type="noConversion"/>
  </si>
  <si>
    <t>이태영</t>
    <phoneticPr fontId="7" type="noConversion"/>
  </si>
  <si>
    <t>기반조성팀</t>
    <phoneticPr fontId="7" type="noConversion"/>
  </si>
  <si>
    <t>김태훈</t>
    <phoneticPr fontId="7" type="noConversion"/>
  </si>
  <si>
    <t>용역</t>
    <phoneticPr fontId="7" type="noConversion"/>
  </si>
  <si>
    <t>1인소액수의(제작업체)</t>
    <phoneticPr fontId="7" type="noConversion"/>
  </si>
  <si>
    <t>진흥원 태양광 발전 설비(인버터) 고장에 따른 수리용역</t>
  </si>
  <si>
    <t>헥스파워시스템 주식회사</t>
    <phoneticPr fontId="7" type="noConversion"/>
  </si>
  <si>
    <t>서울시 구로구 디지털로33길 11, 에이스테크노타워 8차 1108호</t>
    <phoneticPr fontId="7" type="noConversion"/>
  </si>
  <si>
    <t>김경선</t>
    <phoneticPr fontId="7" type="noConversion"/>
  </si>
  <si>
    <t>배은영</t>
    <phoneticPr fontId="7" type="noConversion"/>
  </si>
  <si>
    <t>찾아가는 만화박물관2017 조이올팍페스티벌 홍보부스 조성 용역</t>
  </si>
  <si>
    <t>디지커쳐</t>
    <phoneticPr fontId="7" type="noConversion"/>
  </si>
  <si>
    <t>경기도 부천시 부천로136번길 30, 215호</t>
    <phoneticPr fontId="7" type="noConversion"/>
  </si>
  <si>
    <t>최정규</t>
    <phoneticPr fontId="7" type="noConversion"/>
  </si>
  <si>
    <t>박물관운영팀</t>
    <phoneticPr fontId="7" type="noConversion"/>
  </si>
  <si>
    <t>방희정</t>
    <phoneticPr fontId="7" type="noConversion"/>
  </si>
  <si>
    <t>2017년 꿈다락토요문화학교 전시 및 교육활용 제품 임차 용역</t>
  </si>
  <si>
    <t>신티크 등 2종</t>
    <phoneticPr fontId="7" type="noConversion"/>
  </si>
  <si>
    <t>삼성오에이랜드</t>
    <phoneticPr fontId="7" type="noConversion"/>
  </si>
  <si>
    <t>경기도 부천시 부흥로336번길 34, 1층</t>
    <phoneticPr fontId="7" type="noConversion"/>
  </si>
  <si>
    <t>이동우</t>
    <phoneticPr fontId="7" type="noConversion"/>
  </si>
  <si>
    <t>전통시장 활성화를 위한 만화이벤트 운영 용역</t>
  </si>
  <si>
    <t>네모칸</t>
    <phoneticPr fontId="7" type="noConversion"/>
  </si>
  <si>
    <t>경기도 부천시 길주로561번길 124</t>
    <phoneticPr fontId="7" type="noConversion"/>
  </si>
  <si>
    <t>유대수</t>
    <phoneticPr fontId="7" type="noConversion"/>
  </si>
  <si>
    <t>해외만화 전시 및 프로모션 사업] 독일편_외부 초청자 항공 및 숙박 예약 대행용역</t>
  </si>
  <si>
    <t>글로벌사업팀</t>
    <phoneticPr fontId="7" type="noConversion"/>
  </si>
  <si>
    <t>최하전</t>
    <phoneticPr fontId="7" type="noConversion"/>
  </si>
  <si>
    <t>산업진흥팀</t>
    <phoneticPr fontId="7" type="noConversion"/>
  </si>
  <si>
    <t>안윤선</t>
    <phoneticPr fontId="7" type="noConversion"/>
  </si>
  <si>
    <t>2017 넥스트 콘텐츠 페어 참가 부스 위탁 운영 용역</t>
  </si>
  <si>
    <t>아미체피트 주식회사</t>
    <phoneticPr fontId="7" type="noConversion"/>
  </si>
  <si>
    <t>경기도 수원시 팔달구 경수대로 694, 4층</t>
    <phoneticPr fontId="7" type="noConversion"/>
  </si>
  <si>
    <t>김정훈</t>
    <phoneticPr fontId="7" type="noConversion"/>
  </si>
  <si>
    <t>2017 한국만화박물관 소장자료 디지털화 용역</t>
  </si>
  <si>
    <t>이스탄불 국제도서전 웹툰홍보관 및 비즈매칭 운영용역</t>
  </si>
  <si>
    <t>이인철</t>
    <phoneticPr fontId="7" type="noConversion"/>
  </si>
  <si>
    <t>주식회사 엠디인사이트</t>
    <phoneticPr fontId="7" type="noConversion"/>
  </si>
  <si>
    <t>서울시 서초구 서초중앙로18길 35, 4층 402호</t>
    <phoneticPr fontId="7" type="noConversion"/>
  </si>
  <si>
    <t>김장근</t>
    <phoneticPr fontId="7" type="noConversion"/>
  </si>
  <si>
    <t>해외만화 전시 및 프로모션 지원사업(독일편) 전시 운영 용역</t>
  </si>
  <si>
    <t>주식회사 이현기획</t>
    <phoneticPr fontId="7" type="noConversion"/>
  </si>
  <si>
    <t>대전시 유성구 대덕대로530 가동 312호</t>
    <phoneticPr fontId="7" type="noConversion"/>
  </si>
  <si>
    <t>기획전시 박부성 작가전 전시디자인 및 감리 용역</t>
  </si>
  <si>
    <t>서정임</t>
    <phoneticPr fontId="7" type="noConversion"/>
  </si>
  <si>
    <t>더이프팩토리</t>
    <phoneticPr fontId="7" type="noConversion"/>
  </si>
  <si>
    <t>서울시 마포구 동교동 165-8 엘지팰리스 1502호</t>
    <phoneticPr fontId="7" type="noConversion"/>
  </si>
  <si>
    <t>최석환</t>
    <phoneticPr fontId="7" type="noConversion"/>
  </si>
  <si>
    <t>서정임</t>
    <phoneticPr fontId="7" type="noConversion"/>
  </si>
  <si>
    <t>강응현</t>
    <phoneticPr fontId="7" type="noConversion"/>
  </si>
  <si>
    <t>주식회사 두잇컴퍼니</t>
    <phoneticPr fontId="7" type="noConversion"/>
  </si>
  <si>
    <t>서울시 마포구 월드컵북로6길 83-0 학산빌딩 3층</t>
    <phoneticPr fontId="7" type="noConversion"/>
  </si>
  <si>
    <t>이미정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</si>
</sst>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4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205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2" fontId="3" fillId="0" borderId="1" xfId="2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4" fillId="0" borderId="1" xfId="9" applyNumberFormat="1" applyFont="1" applyFill="1" applyBorder="1" applyAlignment="1">
      <alignment horizontal="right" vertical="center" shrinkToFit="1"/>
    </xf>
    <xf numFmtId="41" fontId="3" fillId="0" borderId="1" xfId="9" applyNumberFormat="1" applyFont="1" applyFill="1" applyBorder="1" applyAlignment="1">
      <alignment horizontal="right" vertical="center"/>
    </xf>
    <xf numFmtId="41" fontId="4" fillId="0" borderId="1" xfId="9" applyFont="1" applyFill="1" applyBorder="1" applyAlignment="1">
      <alignment horizontal="center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/>
    </xf>
    <xf numFmtId="177" fontId="3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shrinkToFit="1"/>
    </xf>
    <xf numFmtId="41" fontId="3" fillId="2" borderId="1" xfId="9" applyNumberFormat="1" applyFont="1" applyFill="1" applyBorder="1" applyAlignment="1">
      <alignment horizontal="right" vertical="center"/>
    </xf>
    <xf numFmtId="177" fontId="4" fillId="2" borderId="1" xfId="1" applyNumberFormat="1" applyFont="1" applyFill="1" applyBorder="1" applyAlignment="1">
      <alignment horizontal="center" vertical="center" shrinkToFit="1"/>
    </xf>
    <xf numFmtId="2" fontId="3" fillId="2" borderId="1" xfId="2" applyNumberFormat="1" applyFont="1" applyFill="1" applyBorder="1" applyAlignment="1">
      <alignment horizontal="center" vertical="center"/>
    </xf>
    <xf numFmtId="178" fontId="4" fillId="2" borderId="1" xfId="1" applyNumberFormat="1" applyFont="1" applyFill="1" applyBorder="1" applyAlignment="1">
      <alignment horizontal="center" vertical="center"/>
    </xf>
    <xf numFmtId="179" fontId="3" fillId="2" borderId="1" xfId="1" applyNumberFormat="1" applyFont="1" applyFill="1" applyBorder="1" applyAlignment="1">
      <alignment horizontal="center" vertical="center"/>
    </xf>
    <xf numFmtId="177" fontId="4" fillId="2" borderId="1" xfId="1" applyNumberFormat="1" applyFont="1" applyFill="1" applyBorder="1" applyAlignment="1">
      <alignment horizontal="center" vertical="center"/>
    </xf>
    <xf numFmtId="41" fontId="4" fillId="2" borderId="1" xfId="9" applyFont="1" applyFill="1" applyBorder="1" applyAlignment="1">
      <alignment horizontal="center" vertical="center"/>
    </xf>
    <xf numFmtId="41" fontId="4" fillId="2" borderId="1" xfId="9" applyFont="1" applyFill="1" applyBorder="1" applyAlignment="1">
      <alignment horizontal="right" vertical="center"/>
    </xf>
    <xf numFmtId="0" fontId="0" fillId="2" borderId="1" xfId="0" applyFill="1" applyBorder="1" applyAlignment="1">
      <alignment vertical="center"/>
    </xf>
    <xf numFmtId="180" fontId="4" fillId="2" borderId="1" xfId="1" applyNumberFormat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2" borderId="1" xfId="9" applyNumberFormat="1" applyFont="1" applyFill="1" applyBorder="1" applyAlignment="1">
      <alignment horizontal="right" vertical="center"/>
    </xf>
    <xf numFmtId="176" fontId="3" fillId="0" borderId="1" xfId="9" applyNumberFormat="1" applyFont="1" applyFill="1" applyBorder="1" applyAlignment="1">
      <alignment horizontal="right" vertical="center"/>
    </xf>
    <xf numFmtId="176" fontId="4" fillId="2" borderId="1" xfId="1" applyNumberFormat="1" applyFont="1" applyFill="1" applyBorder="1" applyAlignment="1">
      <alignment horizontal="right" vertical="center" shrinkToFit="1"/>
    </xf>
    <xf numFmtId="176" fontId="4" fillId="0" borderId="4" xfId="1" applyNumberFormat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center" vertical="center" shrinkToFit="1"/>
    </xf>
    <xf numFmtId="176" fontId="4" fillId="2" borderId="4" xfId="1" applyNumberFormat="1" applyFont="1" applyFill="1" applyBorder="1" applyAlignment="1">
      <alignment horizontal="center" vertical="center" shrinkToFit="1"/>
    </xf>
    <xf numFmtId="176" fontId="4" fillId="2" borderId="1" xfId="1" applyNumberFormat="1" applyFont="1" applyFill="1" applyBorder="1" applyAlignment="1">
      <alignment horizontal="center" vertical="center" shrinkToFit="1"/>
    </xf>
    <xf numFmtId="179" fontId="4" fillId="0" borderId="1" xfId="1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/>
    </xf>
    <xf numFmtId="41" fontId="3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6" fontId="4" fillId="0" borderId="4" xfId="1" applyNumberFormat="1" applyFont="1" applyFill="1" applyBorder="1" applyAlignment="1">
      <alignment horizontal="right" vertical="center" shrinkToFit="1"/>
    </xf>
    <xf numFmtId="176" fontId="4" fillId="2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10" fontId="3" fillId="2" borderId="1" xfId="10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  <xf numFmtId="176" fontId="4" fillId="0" borderId="1" xfId="1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vertical="center"/>
    </xf>
    <xf numFmtId="179" fontId="0" fillId="2" borderId="1" xfId="0" applyNumberFormat="1" applyFill="1" applyBorder="1" applyAlignment="1">
      <alignment vertical="center"/>
    </xf>
    <xf numFmtId="176" fontId="0" fillId="0" borderId="1" xfId="0" applyNumberFormat="1" applyFill="1" applyBorder="1" applyAlignment="1">
      <alignment vertical="center"/>
    </xf>
    <xf numFmtId="176" fontId="4" fillId="2" borderId="1" xfId="9" applyNumberFormat="1" applyFont="1" applyFill="1" applyBorder="1" applyAlignment="1">
      <alignment horizontal="right" vertical="center"/>
    </xf>
    <xf numFmtId="176" fontId="4" fillId="0" borderId="1" xfId="9" applyNumberFormat="1" applyFont="1" applyFill="1" applyBorder="1" applyAlignment="1">
      <alignment horizontal="right" vertical="center"/>
    </xf>
    <xf numFmtId="176" fontId="0" fillId="2" borderId="1" xfId="0" applyNumberFormat="1" applyFill="1" applyBorder="1" applyAlignment="1">
      <alignment vertical="center"/>
    </xf>
    <xf numFmtId="179" fontId="4" fillId="0" borderId="1" xfId="9" applyNumberFormat="1" applyFont="1" applyFill="1" applyBorder="1" applyAlignment="1">
      <alignment horizontal="right" vertical="center"/>
    </xf>
    <xf numFmtId="41" fontId="0" fillId="0" borderId="1" xfId="0" applyNumberFormat="1" applyFill="1" applyBorder="1" applyAlignment="1">
      <alignment vertical="center"/>
    </xf>
    <xf numFmtId="41" fontId="4" fillId="2" borderId="1" xfId="9" applyNumberFormat="1" applyFont="1" applyFill="1" applyBorder="1" applyAlignment="1">
      <alignment horizontal="right" vertical="center"/>
    </xf>
    <xf numFmtId="41" fontId="4" fillId="0" borderId="1" xfId="9" applyNumberFormat="1" applyFont="1" applyFill="1" applyBorder="1" applyAlignment="1">
      <alignment horizontal="right" vertical="center"/>
    </xf>
    <xf numFmtId="41" fontId="0" fillId="2" borderId="1" xfId="0" applyNumberForma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179" fontId="4" fillId="0" borderId="1" xfId="9" applyNumberFormat="1" applyFont="1" applyFill="1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justify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  <xf numFmtId="0" fontId="5" fillId="0" borderId="2" xfId="1" applyFont="1" applyFill="1" applyBorder="1" applyAlignment="1">
      <alignment horizontal="right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180" fontId="4" fillId="0" borderId="3" xfId="1" applyNumberFormat="1" applyFont="1" applyFill="1" applyBorder="1" applyAlignment="1">
      <alignment horizontal="center" vertical="center" shrinkToFit="1"/>
    </xf>
    <xf numFmtId="180" fontId="4" fillId="0" borderId="4" xfId="1" applyNumberFormat="1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177" fontId="3" fillId="0" borderId="3" xfId="1" applyNumberFormat="1" applyFont="1" applyFill="1" applyBorder="1" applyAlignment="1">
      <alignment horizontal="center" vertical="center"/>
    </xf>
    <xf numFmtId="177" fontId="3" fillId="0" borderId="4" xfId="1" applyNumberFormat="1" applyFont="1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41" fontId="3" fillId="0" borderId="3" xfId="9" applyNumberFormat="1" applyFont="1" applyFill="1" applyBorder="1" applyAlignment="1">
      <alignment horizontal="center" vertical="center"/>
    </xf>
    <xf numFmtId="41" fontId="3" fillId="0" borderId="4" xfId="9" applyNumberFormat="1" applyFont="1" applyFill="1" applyBorder="1" applyAlignment="1">
      <alignment horizontal="center" vertical="center"/>
    </xf>
    <xf numFmtId="177" fontId="4" fillId="0" borderId="3" xfId="1" applyNumberFormat="1" applyFont="1" applyFill="1" applyBorder="1" applyAlignment="1">
      <alignment horizontal="center" vertical="center" shrinkToFit="1"/>
    </xf>
    <xf numFmtId="177" fontId="4" fillId="0" borderId="4" xfId="1" applyNumberFormat="1" applyFont="1" applyFill="1" applyBorder="1" applyAlignment="1">
      <alignment horizontal="center" vertical="center" shrinkToFit="1"/>
    </xf>
    <xf numFmtId="176" fontId="4" fillId="0" borderId="3" xfId="1" applyNumberFormat="1" applyFont="1" applyFill="1" applyBorder="1" applyAlignment="1">
      <alignment horizontal="center" vertical="center" shrinkToFit="1"/>
    </xf>
    <xf numFmtId="176" fontId="4" fillId="0" borderId="4" xfId="1" applyNumberFormat="1" applyFont="1" applyFill="1" applyBorder="1" applyAlignment="1">
      <alignment horizontal="center" vertical="center" shrinkToFit="1"/>
    </xf>
    <xf numFmtId="176" fontId="3" fillId="0" borderId="3" xfId="9" applyNumberFormat="1" applyFont="1" applyFill="1" applyBorder="1" applyAlignment="1">
      <alignment horizontal="center" vertical="center"/>
    </xf>
    <xf numFmtId="176" fontId="3" fillId="0" borderId="4" xfId="9" applyNumberFormat="1" applyFont="1" applyFill="1" applyBorder="1" applyAlignment="1">
      <alignment horizontal="center" vertical="center"/>
    </xf>
    <xf numFmtId="10" fontId="3" fillId="0" borderId="3" xfId="10" applyNumberFormat="1" applyFont="1" applyFill="1" applyBorder="1" applyAlignment="1">
      <alignment horizontal="center" vertical="center"/>
    </xf>
    <xf numFmtId="10" fontId="3" fillId="0" borderId="4" xfId="10" applyNumberFormat="1" applyFont="1" applyFill="1" applyBorder="1" applyAlignment="1">
      <alignment horizontal="center" vertical="center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18"/>
  <sheetViews>
    <sheetView tabSelected="1" zoomScale="55" zoomScaleNormal="5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G27" sqref="G27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12.1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29.625" style="3" customWidth="1"/>
    <col min="12" max="12" width="75.625" style="3" customWidth="1"/>
    <col min="13" max="13" width="13.875" style="8" customWidth="1"/>
    <col min="14" max="14" width="9.25" style="8" customWidth="1"/>
    <col min="15" max="17" width="9.375" style="8" customWidth="1"/>
    <col min="18" max="18" width="13.25" style="3" customWidth="1"/>
    <col min="19" max="19" width="19.25" style="3" customWidth="1"/>
    <col min="20" max="20" width="19.25" style="8" hidden="1" customWidth="1"/>
    <col min="21" max="21" width="19.25" style="13" hidden="1" customWidth="1"/>
    <col min="22" max="22" width="19.25" style="8" hidden="1" customWidth="1"/>
    <col min="23" max="24" width="19.25" style="3" hidden="1" customWidth="1"/>
    <col min="25" max="25" width="19.25" style="4" hidden="1" customWidth="1"/>
    <col min="26" max="27" width="19.25" style="3" hidden="1" customWidth="1"/>
    <col min="28" max="28" width="19.25" style="3" customWidth="1"/>
    <col min="29" max="30" width="9.625" style="3" customWidth="1"/>
    <col min="31" max="31" width="9.25" style="10" customWidth="1"/>
    <col min="32" max="32" width="14.25" style="6" bestFit="1" customWidth="1"/>
    <col min="33" max="33" width="9.625" style="10" bestFit="1" customWidth="1"/>
    <col min="34" max="34" width="14.25" style="6" bestFit="1" customWidth="1"/>
    <col min="35" max="35" width="10.625" style="8" bestFit="1" customWidth="1"/>
    <col min="36" max="36" width="13" style="3" bestFit="1" customWidth="1"/>
    <col min="37" max="37" width="9.625" style="8" customWidth="1"/>
    <col min="38" max="38" width="13" style="3" customWidth="1"/>
    <col min="39" max="39" width="10.625" style="8" customWidth="1"/>
    <col min="40" max="40" width="13" style="3" customWidth="1"/>
    <col min="41" max="41" width="10.625" style="8" customWidth="1"/>
    <col min="42" max="42" width="13" style="3" customWidth="1"/>
    <col min="43" max="43" width="10.625" style="8" customWidth="1"/>
    <col min="44" max="44" width="13" style="3" customWidth="1"/>
    <col min="45" max="45" width="10.625" style="8" customWidth="1"/>
    <col min="46" max="46" width="13" style="3" customWidth="1"/>
    <col min="47" max="47" width="10.625" style="8" customWidth="1"/>
    <col min="48" max="48" width="13" style="3" customWidth="1"/>
    <col min="49" max="49" width="10.625" style="8" customWidth="1"/>
    <col min="50" max="50" width="13" style="3" customWidth="1"/>
    <col min="51" max="51" width="10.625" style="8" customWidth="1"/>
    <col min="52" max="52" width="13" style="3" customWidth="1"/>
    <col min="53" max="53" width="10.625" style="8" customWidth="1"/>
    <col min="54" max="54" width="13" style="3" customWidth="1"/>
    <col min="55" max="55" width="10.625" style="8" customWidth="1"/>
    <col min="56" max="56" width="13" style="3" customWidth="1"/>
    <col min="57" max="16384" width="3.625" style="3"/>
  </cols>
  <sheetData>
    <row r="1" spans="1:56" ht="29.25" customHeight="1">
      <c r="A1" s="165" t="s">
        <v>937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</row>
    <row r="2" spans="1:56" ht="29.25" customHeight="1">
      <c r="A2" s="174" t="s">
        <v>0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4"/>
      <c r="AH2" s="174"/>
      <c r="AI2" s="174"/>
      <c r="AJ2" s="174"/>
      <c r="AK2" s="174"/>
      <c r="AL2" s="174"/>
      <c r="AM2" s="174"/>
      <c r="AN2" s="174"/>
      <c r="AO2" s="174"/>
      <c r="AP2" s="174"/>
      <c r="AQ2" s="174"/>
      <c r="AR2" s="174"/>
      <c r="AS2" s="174"/>
      <c r="AT2" s="174"/>
      <c r="AU2" s="174"/>
      <c r="AV2" s="174"/>
      <c r="AW2" s="174"/>
      <c r="AX2" s="174"/>
      <c r="AY2" s="174"/>
      <c r="AZ2" s="174"/>
      <c r="BA2" s="174"/>
      <c r="BB2" s="174"/>
      <c r="BC2" s="174"/>
      <c r="BD2" s="174"/>
    </row>
    <row r="3" spans="1:56" ht="29.25" customHeight="1">
      <c r="A3" s="166" t="s">
        <v>1</v>
      </c>
      <c r="B3" s="167" t="s">
        <v>2</v>
      </c>
      <c r="C3" s="168"/>
      <c r="D3" s="169"/>
      <c r="E3" s="162" t="s">
        <v>3</v>
      </c>
      <c r="F3" s="162" t="s">
        <v>4</v>
      </c>
      <c r="G3" s="163" t="s">
        <v>5</v>
      </c>
      <c r="H3" s="163" t="s">
        <v>6</v>
      </c>
      <c r="I3" s="163"/>
      <c r="J3" s="163"/>
      <c r="K3" s="163" t="s">
        <v>9</v>
      </c>
      <c r="L3" s="163"/>
      <c r="M3" s="163"/>
      <c r="N3" s="163"/>
      <c r="O3" s="163"/>
      <c r="P3" s="163"/>
      <c r="Q3" s="163"/>
      <c r="R3" s="163"/>
      <c r="S3" s="163"/>
      <c r="T3" s="162" t="s">
        <v>10</v>
      </c>
      <c r="U3" s="162"/>
      <c r="V3" s="162"/>
      <c r="W3" s="162" t="s">
        <v>11</v>
      </c>
      <c r="X3" s="162" t="s">
        <v>12</v>
      </c>
      <c r="Y3" s="162"/>
      <c r="Z3" s="162"/>
      <c r="AA3" s="162" t="s">
        <v>13</v>
      </c>
      <c r="AB3" s="162" t="s">
        <v>14</v>
      </c>
      <c r="AC3" s="162"/>
      <c r="AD3" s="162"/>
      <c r="AE3" s="162" t="s">
        <v>15</v>
      </c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</row>
    <row r="4" spans="1:56" ht="29.25" customHeight="1">
      <c r="A4" s="166"/>
      <c r="B4" s="170"/>
      <c r="C4" s="171"/>
      <c r="D4" s="172"/>
      <c r="E4" s="162"/>
      <c r="F4" s="162"/>
      <c r="G4" s="163"/>
      <c r="H4" s="163"/>
      <c r="I4" s="163"/>
      <c r="J4" s="163"/>
      <c r="K4" s="163" t="s">
        <v>28</v>
      </c>
      <c r="L4" s="163" t="s">
        <v>29</v>
      </c>
      <c r="M4" s="163" t="s">
        <v>30</v>
      </c>
      <c r="N4" s="163" t="s">
        <v>31</v>
      </c>
      <c r="O4" s="163" t="s">
        <v>32</v>
      </c>
      <c r="P4" s="163" t="s">
        <v>33</v>
      </c>
      <c r="Q4" s="163" t="s">
        <v>34</v>
      </c>
      <c r="R4" s="163" t="s">
        <v>35</v>
      </c>
      <c r="S4" s="175" t="s">
        <v>51</v>
      </c>
      <c r="T4" s="162" t="s">
        <v>36</v>
      </c>
      <c r="U4" s="173" t="s">
        <v>37</v>
      </c>
      <c r="V4" s="162" t="s">
        <v>38</v>
      </c>
      <c r="W4" s="162"/>
      <c r="X4" s="162" t="s">
        <v>36</v>
      </c>
      <c r="Y4" s="173" t="s">
        <v>37</v>
      </c>
      <c r="Z4" s="162" t="s">
        <v>53</v>
      </c>
      <c r="AA4" s="162"/>
      <c r="AB4" s="162" t="s">
        <v>54</v>
      </c>
      <c r="AC4" s="162" t="s">
        <v>55</v>
      </c>
      <c r="AD4" s="162" t="s">
        <v>56</v>
      </c>
      <c r="AE4" s="162" t="s">
        <v>39</v>
      </c>
      <c r="AF4" s="162"/>
      <c r="AG4" s="162" t="s">
        <v>40</v>
      </c>
      <c r="AH4" s="162"/>
      <c r="AI4" s="161" t="s">
        <v>209</v>
      </c>
      <c r="AJ4" s="161"/>
      <c r="AK4" s="161" t="s">
        <v>258</v>
      </c>
      <c r="AL4" s="161"/>
      <c r="AM4" s="161" t="s">
        <v>392</v>
      </c>
      <c r="AN4" s="161"/>
      <c r="AO4" s="161" t="s">
        <v>517</v>
      </c>
      <c r="AP4" s="161"/>
      <c r="AQ4" s="161" t="s">
        <v>552</v>
      </c>
      <c r="AR4" s="161"/>
      <c r="AS4" s="161" t="s">
        <v>647</v>
      </c>
      <c r="AT4" s="161"/>
      <c r="AU4" s="161" t="s">
        <v>733</v>
      </c>
      <c r="AV4" s="161"/>
      <c r="AW4" s="161" t="s">
        <v>789</v>
      </c>
      <c r="AX4" s="161"/>
      <c r="AY4" s="161" t="s">
        <v>833</v>
      </c>
      <c r="AZ4" s="161"/>
      <c r="BA4" s="161" t="s">
        <v>866</v>
      </c>
      <c r="BB4" s="161"/>
      <c r="BC4" s="161" t="s">
        <v>935</v>
      </c>
      <c r="BD4" s="161"/>
    </row>
    <row r="5" spans="1:56" ht="29.25" customHeight="1">
      <c r="A5" s="166"/>
      <c r="B5" s="11" t="s">
        <v>41</v>
      </c>
      <c r="C5" s="11" t="s">
        <v>42</v>
      </c>
      <c r="D5" s="15" t="s">
        <v>57</v>
      </c>
      <c r="E5" s="162"/>
      <c r="F5" s="162"/>
      <c r="G5" s="163"/>
      <c r="H5" s="12" t="s">
        <v>43</v>
      </c>
      <c r="I5" s="12" t="s">
        <v>44</v>
      </c>
      <c r="J5" s="12" t="s">
        <v>45</v>
      </c>
      <c r="K5" s="163"/>
      <c r="L5" s="163"/>
      <c r="M5" s="163"/>
      <c r="N5" s="163"/>
      <c r="O5" s="163"/>
      <c r="P5" s="163"/>
      <c r="Q5" s="163"/>
      <c r="R5" s="163"/>
      <c r="S5" s="163"/>
      <c r="T5" s="162"/>
      <c r="U5" s="173"/>
      <c r="V5" s="162"/>
      <c r="W5" s="162"/>
      <c r="X5" s="162"/>
      <c r="Y5" s="173"/>
      <c r="Z5" s="162"/>
      <c r="AA5" s="162"/>
      <c r="AB5" s="162"/>
      <c r="AC5" s="162"/>
      <c r="AD5" s="162"/>
      <c r="AE5" s="7" t="s">
        <v>49</v>
      </c>
      <c r="AF5" s="5" t="s">
        <v>50</v>
      </c>
      <c r="AG5" s="7" t="s">
        <v>49</v>
      </c>
      <c r="AH5" s="5" t="s">
        <v>50</v>
      </c>
      <c r="AI5" s="7" t="s">
        <v>49</v>
      </c>
      <c r="AJ5" s="5" t="s">
        <v>50</v>
      </c>
      <c r="AK5" s="7" t="s">
        <v>49</v>
      </c>
      <c r="AL5" s="5" t="s">
        <v>50</v>
      </c>
      <c r="AM5" s="7" t="s">
        <v>49</v>
      </c>
      <c r="AN5" s="5" t="s">
        <v>50</v>
      </c>
      <c r="AO5" s="7" t="s">
        <v>49</v>
      </c>
      <c r="AP5" s="5" t="s">
        <v>50</v>
      </c>
      <c r="AQ5" s="7" t="s">
        <v>49</v>
      </c>
      <c r="AR5" s="5" t="s">
        <v>50</v>
      </c>
      <c r="AS5" s="7" t="s">
        <v>49</v>
      </c>
      <c r="AT5" s="5" t="s">
        <v>50</v>
      </c>
      <c r="AU5" s="7" t="s">
        <v>49</v>
      </c>
      <c r="AV5" s="5" t="s">
        <v>50</v>
      </c>
      <c r="AW5" s="7" t="s">
        <v>49</v>
      </c>
      <c r="AX5" s="5" t="s">
        <v>50</v>
      </c>
      <c r="AY5" s="7" t="s">
        <v>49</v>
      </c>
      <c r="AZ5" s="5" t="s">
        <v>50</v>
      </c>
      <c r="BA5" s="7" t="s">
        <v>49</v>
      </c>
      <c r="BB5" s="5" t="s">
        <v>50</v>
      </c>
      <c r="BC5" s="7" t="s">
        <v>49</v>
      </c>
      <c r="BD5" s="5" t="s">
        <v>50</v>
      </c>
    </row>
    <row r="6" spans="1:56" ht="29.25" customHeight="1">
      <c r="A6" s="155">
        <v>126</v>
      </c>
      <c r="B6" s="153" t="s">
        <v>951</v>
      </c>
      <c r="C6" s="153" t="s">
        <v>956</v>
      </c>
      <c r="D6" s="1">
        <v>42964</v>
      </c>
      <c r="E6" s="153" t="s">
        <v>950</v>
      </c>
      <c r="F6" s="153" t="s">
        <v>957</v>
      </c>
      <c r="G6" s="154" t="s">
        <v>958</v>
      </c>
      <c r="H6" s="154" t="s">
        <v>958</v>
      </c>
      <c r="I6" s="154" t="s">
        <v>958</v>
      </c>
      <c r="J6" s="18">
        <v>71000000</v>
      </c>
      <c r="K6" s="159" t="s">
        <v>1012</v>
      </c>
      <c r="L6" s="158" t="s">
        <v>1013</v>
      </c>
      <c r="M6" s="159" t="s">
        <v>1011</v>
      </c>
      <c r="N6" s="145"/>
      <c r="O6" s="1">
        <v>43004</v>
      </c>
      <c r="P6" s="1">
        <v>43004</v>
      </c>
      <c r="Q6" s="1">
        <v>43039</v>
      </c>
      <c r="R6" s="18">
        <v>66689510</v>
      </c>
      <c r="S6" s="61">
        <f>R6/J6</f>
        <v>0.93928887323943666</v>
      </c>
      <c r="T6" s="144"/>
      <c r="U6" s="48"/>
      <c r="V6" s="144"/>
      <c r="W6" s="144"/>
      <c r="X6" s="144"/>
      <c r="Y6" s="146"/>
      <c r="Z6" s="144"/>
      <c r="AA6" s="14"/>
      <c r="AB6" s="160" t="s">
        <v>1014</v>
      </c>
      <c r="AC6" s="16"/>
      <c r="AD6" s="16"/>
      <c r="AE6" s="7"/>
      <c r="AF6" s="14"/>
      <c r="AG6" s="16"/>
      <c r="AH6" s="14"/>
      <c r="AI6" s="92"/>
      <c r="AJ6" s="82"/>
      <c r="AK6" s="92"/>
      <c r="AL6" s="82"/>
      <c r="AM6" s="92"/>
      <c r="AN6" s="82"/>
      <c r="AO6" s="92"/>
      <c r="AP6" s="82"/>
      <c r="AQ6" s="92"/>
      <c r="AR6" s="82"/>
      <c r="AS6" s="92"/>
      <c r="AT6" s="82"/>
      <c r="AU6" s="92"/>
      <c r="AV6" s="82"/>
      <c r="AW6" s="92"/>
      <c r="AX6" s="82"/>
      <c r="AY6" s="92"/>
      <c r="AZ6" s="82"/>
      <c r="BA6" s="92"/>
      <c r="BB6" s="82"/>
      <c r="BC6" s="92"/>
      <c r="BD6" s="82"/>
    </row>
    <row r="7" spans="1:56" ht="29.25" customHeight="1">
      <c r="A7" s="160">
        <v>129</v>
      </c>
      <c r="B7" s="153" t="s">
        <v>990</v>
      </c>
      <c r="C7" s="153" t="s">
        <v>991</v>
      </c>
      <c r="D7" s="1">
        <v>42968</v>
      </c>
      <c r="E7" s="153" t="s">
        <v>965</v>
      </c>
      <c r="F7" s="153" t="s">
        <v>947</v>
      </c>
      <c r="G7" s="154" t="s">
        <v>992</v>
      </c>
      <c r="H7" s="154" t="s">
        <v>992</v>
      </c>
      <c r="I7" s="154" t="s">
        <v>992</v>
      </c>
      <c r="J7" s="18">
        <v>15000000</v>
      </c>
      <c r="K7" s="154" t="s">
        <v>993</v>
      </c>
      <c r="L7" s="153" t="s">
        <v>994</v>
      </c>
      <c r="M7" s="154" t="s">
        <v>995</v>
      </c>
      <c r="N7" s="145"/>
      <c r="O7" s="1">
        <v>42990</v>
      </c>
      <c r="P7" s="1">
        <v>42990</v>
      </c>
      <c r="Q7" s="1">
        <v>43039</v>
      </c>
      <c r="R7" s="40">
        <v>14217500</v>
      </c>
      <c r="S7" s="61">
        <f>R7/J7</f>
        <v>0.94783333333333331</v>
      </c>
      <c r="T7" s="144"/>
      <c r="U7" s="48"/>
      <c r="V7" s="144"/>
      <c r="W7" s="144"/>
      <c r="X7" s="144"/>
      <c r="Y7" s="146"/>
      <c r="Z7" s="144"/>
      <c r="AA7" s="14"/>
      <c r="AB7" s="155" t="s">
        <v>991</v>
      </c>
      <c r="AC7" s="16">
        <v>43039</v>
      </c>
      <c r="AD7" s="16">
        <v>43039</v>
      </c>
      <c r="AE7" s="7"/>
      <c r="AF7" s="14"/>
      <c r="AG7" s="16"/>
      <c r="AH7" s="14"/>
      <c r="AI7" s="92"/>
      <c r="AJ7" s="82"/>
      <c r="AK7" s="92"/>
      <c r="AL7" s="82"/>
      <c r="AM7" s="92"/>
      <c r="AN7" s="82"/>
      <c r="AO7" s="92"/>
      <c r="AP7" s="82"/>
      <c r="AQ7" s="92"/>
      <c r="AR7" s="82"/>
      <c r="AS7" s="92"/>
      <c r="AT7" s="82"/>
      <c r="AU7" s="92"/>
      <c r="AV7" s="82"/>
      <c r="AW7" s="92"/>
      <c r="AX7" s="82"/>
      <c r="AY7" s="92"/>
      <c r="AZ7" s="82"/>
      <c r="BA7" s="92"/>
      <c r="BB7" s="82"/>
      <c r="BC7" s="92"/>
      <c r="BD7" s="82"/>
    </row>
    <row r="8" spans="1:56" ht="29.25" customHeight="1">
      <c r="A8" s="160">
        <v>134</v>
      </c>
      <c r="B8" s="158" t="s">
        <v>963</v>
      </c>
      <c r="C8" s="158" t="s">
        <v>964</v>
      </c>
      <c r="D8" s="1">
        <v>42976</v>
      </c>
      <c r="E8" s="158" t="s">
        <v>965</v>
      </c>
      <c r="F8" s="158" t="s">
        <v>966</v>
      </c>
      <c r="G8" s="159" t="s">
        <v>967</v>
      </c>
      <c r="H8" s="159" t="s">
        <v>967</v>
      </c>
      <c r="I8" s="159" t="s">
        <v>967</v>
      </c>
      <c r="J8" s="18">
        <v>6581190</v>
      </c>
      <c r="K8" s="159" t="s">
        <v>968</v>
      </c>
      <c r="L8" s="160" t="s">
        <v>969</v>
      </c>
      <c r="M8" s="159" t="s">
        <v>970</v>
      </c>
      <c r="N8" s="159"/>
      <c r="O8" s="1">
        <v>43007</v>
      </c>
      <c r="P8" s="1">
        <v>43007</v>
      </c>
      <c r="Q8" s="1">
        <v>43039</v>
      </c>
      <c r="R8" s="40">
        <v>5982900</v>
      </c>
      <c r="S8" s="61">
        <f>R8/J8</f>
        <v>0.90909090909090906</v>
      </c>
      <c r="T8" s="158"/>
      <c r="U8" s="48"/>
      <c r="V8" s="158"/>
      <c r="W8" s="158"/>
      <c r="X8" s="158"/>
      <c r="Y8" s="156"/>
      <c r="Z8" s="158"/>
      <c r="AA8" s="14"/>
      <c r="AB8" s="160" t="s">
        <v>964</v>
      </c>
      <c r="AC8" s="16">
        <v>43033</v>
      </c>
      <c r="AD8" s="16">
        <v>43033</v>
      </c>
      <c r="AE8" s="7"/>
      <c r="AF8" s="14"/>
      <c r="AG8" s="16"/>
      <c r="AH8" s="14"/>
      <c r="AI8" s="92"/>
      <c r="AJ8" s="82"/>
      <c r="AK8" s="92"/>
      <c r="AL8" s="82"/>
      <c r="AM8" s="92"/>
      <c r="AN8" s="82"/>
      <c r="AO8" s="92"/>
      <c r="AP8" s="82"/>
      <c r="AQ8" s="92"/>
      <c r="AR8" s="82"/>
      <c r="AS8" s="92"/>
      <c r="AT8" s="82"/>
      <c r="AU8" s="92"/>
      <c r="AV8" s="82"/>
      <c r="AW8" s="92"/>
      <c r="AX8" s="82"/>
      <c r="AY8" s="92"/>
      <c r="AZ8" s="82"/>
      <c r="BA8" s="92"/>
      <c r="BB8" s="82"/>
      <c r="BC8" s="92"/>
      <c r="BD8" s="82"/>
    </row>
    <row r="9" spans="1:56" ht="29.25" customHeight="1">
      <c r="A9" s="160">
        <v>135</v>
      </c>
      <c r="B9" s="158" t="s">
        <v>963</v>
      </c>
      <c r="C9" s="158" t="s">
        <v>971</v>
      </c>
      <c r="D9" s="1">
        <v>42983</v>
      </c>
      <c r="E9" s="158" t="s">
        <v>965</v>
      </c>
      <c r="F9" s="158" t="s">
        <v>947</v>
      </c>
      <c r="G9" s="159" t="s">
        <v>972</v>
      </c>
      <c r="H9" s="159" t="s">
        <v>972</v>
      </c>
      <c r="I9" s="159" t="s">
        <v>972</v>
      </c>
      <c r="J9" s="18">
        <v>8195000</v>
      </c>
      <c r="K9" s="159" t="s">
        <v>973</v>
      </c>
      <c r="L9" s="158" t="s">
        <v>974</v>
      </c>
      <c r="M9" s="159" t="s">
        <v>975</v>
      </c>
      <c r="N9" s="145"/>
      <c r="O9" s="1">
        <v>42990</v>
      </c>
      <c r="P9" s="1">
        <v>42990</v>
      </c>
      <c r="Q9" s="1">
        <v>43007</v>
      </c>
      <c r="R9" s="40">
        <v>8000000</v>
      </c>
      <c r="S9" s="61">
        <f>R9/J9</f>
        <v>0.97620500305064062</v>
      </c>
      <c r="T9" s="144"/>
      <c r="U9" s="48"/>
      <c r="V9" s="144"/>
      <c r="W9" s="144"/>
      <c r="X9" s="144"/>
      <c r="Y9" s="146"/>
      <c r="Z9" s="144"/>
      <c r="AA9" s="14"/>
      <c r="AB9" s="160" t="s">
        <v>971</v>
      </c>
      <c r="AC9" s="16">
        <v>43007</v>
      </c>
      <c r="AD9" s="16">
        <v>43007</v>
      </c>
      <c r="AE9" s="7"/>
      <c r="AF9" s="14"/>
      <c r="AG9" s="16"/>
      <c r="AH9" s="14"/>
      <c r="AI9" s="92"/>
      <c r="AJ9" s="82"/>
      <c r="AK9" s="92"/>
      <c r="AL9" s="82"/>
      <c r="AM9" s="92"/>
      <c r="AN9" s="82"/>
      <c r="AO9" s="92"/>
      <c r="AP9" s="82"/>
      <c r="AQ9" s="92"/>
      <c r="AR9" s="82"/>
      <c r="AS9" s="92"/>
      <c r="AT9" s="82"/>
      <c r="AU9" s="92"/>
      <c r="AV9" s="82"/>
      <c r="AW9" s="92"/>
      <c r="AX9" s="82"/>
      <c r="AY9" s="92"/>
      <c r="AZ9" s="82"/>
      <c r="BA9" s="92"/>
      <c r="BB9" s="82"/>
      <c r="BC9" s="92"/>
      <c r="BD9" s="82"/>
    </row>
    <row r="10" spans="1:56" ht="29.25" customHeight="1">
      <c r="A10" s="160">
        <v>136</v>
      </c>
      <c r="B10" s="158" t="s">
        <v>936</v>
      </c>
      <c r="C10" s="158" t="s">
        <v>176</v>
      </c>
      <c r="D10" s="1">
        <v>42989</v>
      </c>
      <c r="E10" s="158" t="s">
        <v>91</v>
      </c>
      <c r="F10" s="158" t="s">
        <v>948</v>
      </c>
      <c r="G10" s="159" t="s">
        <v>946</v>
      </c>
      <c r="H10" s="159" t="s">
        <v>946</v>
      </c>
      <c r="I10" s="159" t="s">
        <v>960</v>
      </c>
      <c r="J10" s="18">
        <v>4040000</v>
      </c>
      <c r="K10" s="159" t="s">
        <v>943</v>
      </c>
      <c r="L10" s="158" t="s">
        <v>944</v>
      </c>
      <c r="M10" s="159" t="s">
        <v>509</v>
      </c>
      <c r="N10" s="145"/>
      <c r="O10" s="1">
        <v>42990</v>
      </c>
      <c r="P10" s="1"/>
      <c r="Q10" s="1">
        <v>43003</v>
      </c>
      <c r="R10" s="18">
        <v>3520000</v>
      </c>
      <c r="S10" s="61">
        <f>R10/J10</f>
        <v>0.87128712871287128</v>
      </c>
      <c r="T10" s="144"/>
      <c r="U10" s="48"/>
      <c r="V10" s="144"/>
      <c r="W10" s="144"/>
      <c r="X10" s="144"/>
      <c r="Y10" s="146"/>
      <c r="Z10" s="144"/>
      <c r="AA10" s="14"/>
      <c r="AB10" s="160" t="s">
        <v>176</v>
      </c>
      <c r="AC10" s="16">
        <v>42992</v>
      </c>
      <c r="AD10" s="16">
        <v>42992</v>
      </c>
      <c r="AE10" s="7"/>
      <c r="AF10" s="14"/>
      <c r="AG10" s="16">
        <v>42997</v>
      </c>
      <c r="AH10" s="14">
        <v>3520000</v>
      </c>
      <c r="AI10" s="92"/>
      <c r="AJ10" s="82"/>
      <c r="AK10" s="92"/>
      <c r="AL10" s="82"/>
      <c r="AM10" s="92"/>
      <c r="AN10" s="82"/>
      <c r="AO10" s="92"/>
      <c r="AP10" s="82"/>
      <c r="AQ10" s="92"/>
      <c r="AR10" s="82"/>
      <c r="AS10" s="92"/>
      <c r="AT10" s="82"/>
      <c r="AU10" s="92"/>
      <c r="AV10" s="82"/>
      <c r="AW10" s="92"/>
      <c r="AX10" s="82"/>
      <c r="AY10" s="92"/>
      <c r="AZ10" s="82"/>
      <c r="BA10" s="92"/>
      <c r="BB10" s="82"/>
      <c r="BC10" s="92"/>
      <c r="BD10" s="82"/>
    </row>
    <row r="11" spans="1:56" ht="29.25" customHeight="1">
      <c r="A11" s="160">
        <v>137</v>
      </c>
      <c r="B11" s="158" t="s">
        <v>961</v>
      </c>
      <c r="C11" s="158" t="s">
        <v>962</v>
      </c>
      <c r="D11" s="1">
        <v>42989</v>
      </c>
      <c r="E11" s="158" t="s">
        <v>965</v>
      </c>
      <c r="F11" s="158" t="s">
        <v>945</v>
      </c>
      <c r="G11" s="159" t="s">
        <v>996</v>
      </c>
      <c r="H11" s="159" t="s">
        <v>996</v>
      </c>
      <c r="I11" s="159" t="s">
        <v>996</v>
      </c>
      <c r="J11" s="18">
        <v>19970670</v>
      </c>
      <c r="K11" s="159" t="s">
        <v>601</v>
      </c>
      <c r="L11" s="158" t="s">
        <v>949</v>
      </c>
      <c r="M11" s="159" t="s">
        <v>603</v>
      </c>
      <c r="N11" s="145"/>
      <c r="O11" s="1">
        <v>42990</v>
      </c>
      <c r="P11" s="1">
        <v>42990</v>
      </c>
      <c r="Q11" s="1">
        <v>43080</v>
      </c>
      <c r="R11" s="18">
        <v>18351300</v>
      </c>
      <c r="S11" s="61">
        <f>R11/J11</f>
        <v>0.91891258530635178</v>
      </c>
      <c r="T11" s="144"/>
      <c r="U11" s="16"/>
      <c r="V11" s="144"/>
      <c r="W11" s="144"/>
      <c r="X11" s="144"/>
      <c r="Y11" s="146"/>
      <c r="Z11" s="144"/>
      <c r="AA11" s="50"/>
      <c r="AB11" s="160" t="s">
        <v>962</v>
      </c>
      <c r="AC11" s="16"/>
      <c r="AD11" s="16"/>
      <c r="AE11" s="7"/>
      <c r="AF11" s="14"/>
      <c r="AG11" s="16"/>
      <c r="AH11" s="14"/>
      <c r="AI11" s="92"/>
      <c r="AJ11" s="82"/>
      <c r="AK11" s="92"/>
      <c r="AL11" s="82"/>
      <c r="AM11" s="92"/>
      <c r="AN11" s="82"/>
      <c r="AO11" s="92"/>
      <c r="AP11" s="82"/>
      <c r="AQ11" s="92"/>
      <c r="AR11" s="82"/>
      <c r="AS11" s="92"/>
      <c r="AT11" s="82"/>
      <c r="AU11" s="92"/>
      <c r="AV11" s="82"/>
      <c r="AW11" s="92"/>
      <c r="AX11" s="82"/>
      <c r="AY11" s="92"/>
      <c r="AZ11" s="82"/>
      <c r="BA11" s="92"/>
      <c r="BB11" s="82"/>
      <c r="BC11" s="92"/>
      <c r="BD11" s="82"/>
    </row>
    <row r="12" spans="1:56" ht="29.25" customHeight="1">
      <c r="A12" s="160">
        <v>138</v>
      </c>
      <c r="B12" s="158" t="s">
        <v>936</v>
      </c>
      <c r="C12" s="158" t="s">
        <v>176</v>
      </c>
      <c r="D12" s="1">
        <v>42991</v>
      </c>
      <c r="E12" s="158" t="s">
        <v>91</v>
      </c>
      <c r="F12" s="22" t="s">
        <v>938</v>
      </c>
      <c r="G12" s="159" t="s">
        <v>939</v>
      </c>
      <c r="H12" s="159" t="s">
        <v>939</v>
      </c>
      <c r="I12" s="159" t="s">
        <v>959</v>
      </c>
      <c r="J12" s="18">
        <v>1848000</v>
      </c>
      <c r="K12" s="159" t="s">
        <v>940</v>
      </c>
      <c r="L12" s="158" t="s">
        <v>941</v>
      </c>
      <c r="M12" s="159" t="s">
        <v>942</v>
      </c>
      <c r="N12" s="145"/>
      <c r="O12" s="1">
        <v>42992</v>
      </c>
      <c r="P12" s="1"/>
      <c r="Q12" s="1">
        <v>43000</v>
      </c>
      <c r="R12" s="18">
        <v>1663200</v>
      </c>
      <c r="S12" s="61">
        <f>R12/J12</f>
        <v>0.9</v>
      </c>
      <c r="T12" s="144"/>
      <c r="U12" s="48"/>
      <c r="V12" s="144"/>
      <c r="W12" s="144"/>
      <c r="X12" s="144"/>
      <c r="Y12" s="146"/>
      <c r="Z12" s="144"/>
      <c r="AA12" s="14"/>
      <c r="AB12" s="160" t="s">
        <v>176</v>
      </c>
      <c r="AC12" s="16">
        <v>42997</v>
      </c>
      <c r="AD12" s="16">
        <v>42997</v>
      </c>
      <c r="AE12" s="7"/>
      <c r="AF12" s="14"/>
      <c r="AG12" s="16">
        <v>43000</v>
      </c>
      <c r="AH12" s="14">
        <v>1663200</v>
      </c>
      <c r="AI12" s="16"/>
      <c r="AJ12" s="84"/>
      <c r="AK12" s="92"/>
      <c r="AL12" s="82"/>
      <c r="AM12" s="92"/>
      <c r="AN12" s="82"/>
      <c r="AO12" s="92"/>
      <c r="AP12" s="82"/>
      <c r="AQ12" s="92"/>
      <c r="AR12" s="82"/>
      <c r="AS12" s="92"/>
      <c r="AT12" s="82"/>
      <c r="AU12" s="92"/>
      <c r="AV12" s="82"/>
      <c r="AW12" s="92"/>
      <c r="AX12" s="82"/>
      <c r="AY12" s="92"/>
      <c r="AZ12" s="82"/>
      <c r="BA12" s="92"/>
      <c r="BB12" s="82"/>
      <c r="BC12" s="92"/>
      <c r="BD12" s="82"/>
    </row>
    <row r="13" spans="1:56" ht="29.25" customHeight="1">
      <c r="A13" s="160">
        <v>139</v>
      </c>
      <c r="B13" s="158" t="s">
        <v>976</v>
      </c>
      <c r="C13" s="158" t="s">
        <v>977</v>
      </c>
      <c r="D13" s="1">
        <v>42991</v>
      </c>
      <c r="E13" s="158" t="s">
        <v>965</v>
      </c>
      <c r="F13" s="158" t="s">
        <v>945</v>
      </c>
      <c r="G13" s="159" t="s">
        <v>978</v>
      </c>
      <c r="H13" s="159" t="s">
        <v>978</v>
      </c>
      <c r="I13" s="159" t="s">
        <v>979</v>
      </c>
      <c r="J13" s="18">
        <v>2719200</v>
      </c>
      <c r="K13" s="159" t="s">
        <v>980</v>
      </c>
      <c r="L13" s="158" t="s">
        <v>981</v>
      </c>
      <c r="M13" s="159" t="s">
        <v>982</v>
      </c>
      <c r="N13" s="145"/>
      <c r="O13" s="1">
        <v>42992</v>
      </c>
      <c r="P13" s="1">
        <v>42992</v>
      </c>
      <c r="Q13" s="1">
        <v>43064</v>
      </c>
      <c r="R13" s="40">
        <v>2666400</v>
      </c>
      <c r="S13" s="61">
        <f>R13/J13</f>
        <v>0.98058252427184467</v>
      </c>
      <c r="T13" s="144"/>
      <c r="U13" s="48"/>
      <c r="V13" s="144"/>
      <c r="W13" s="144"/>
      <c r="X13" s="144"/>
      <c r="Y13" s="146"/>
      <c r="Z13" s="144"/>
      <c r="AA13" s="14"/>
      <c r="AB13" s="160" t="s">
        <v>977</v>
      </c>
      <c r="AC13" s="16"/>
      <c r="AD13" s="16"/>
      <c r="AE13" s="7"/>
      <c r="AF13" s="14"/>
      <c r="AG13" s="16"/>
      <c r="AH13" s="14"/>
      <c r="AI13" s="92">
        <v>43020</v>
      </c>
      <c r="AJ13" s="82">
        <v>1333200</v>
      </c>
      <c r="AK13" s="92"/>
      <c r="AL13" s="82"/>
      <c r="AM13" s="92"/>
      <c r="AN13" s="82"/>
      <c r="AO13" s="92"/>
      <c r="AP13" s="82"/>
      <c r="AQ13" s="92"/>
      <c r="AR13" s="82"/>
      <c r="AS13" s="92"/>
      <c r="AT13" s="82"/>
      <c r="AU13" s="92"/>
      <c r="AV13" s="82"/>
      <c r="AW13" s="92"/>
      <c r="AX13" s="82"/>
      <c r="AY13" s="92"/>
      <c r="AZ13" s="82"/>
      <c r="BA13" s="92"/>
      <c r="BB13" s="82"/>
      <c r="BC13" s="92"/>
      <c r="BD13" s="82"/>
    </row>
    <row r="14" spans="1:56" ht="29.25" customHeight="1">
      <c r="A14" s="160">
        <v>141</v>
      </c>
      <c r="B14" s="158" t="s">
        <v>963</v>
      </c>
      <c r="C14" s="158" t="s">
        <v>971</v>
      </c>
      <c r="D14" s="1">
        <v>42992</v>
      </c>
      <c r="E14" s="158" t="s">
        <v>965</v>
      </c>
      <c r="F14" s="158" t="s">
        <v>945</v>
      </c>
      <c r="G14" s="159" t="s">
        <v>983</v>
      </c>
      <c r="H14" s="159" t="s">
        <v>983</v>
      </c>
      <c r="I14" s="159" t="s">
        <v>983</v>
      </c>
      <c r="J14" s="18">
        <v>4200000</v>
      </c>
      <c r="K14" s="159" t="s">
        <v>984</v>
      </c>
      <c r="L14" s="158" t="s">
        <v>985</v>
      </c>
      <c r="M14" s="159" t="s">
        <v>986</v>
      </c>
      <c r="N14" s="145"/>
      <c r="O14" s="1">
        <v>42993</v>
      </c>
      <c r="P14" s="1">
        <v>42993</v>
      </c>
      <c r="Q14" s="1">
        <v>43039</v>
      </c>
      <c r="R14" s="40">
        <v>3990000</v>
      </c>
      <c r="S14" s="61">
        <f>R14/J14</f>
        <v>0.95</v>
      </c>
      <c r="T14" s="144"/>
      <c r="U14" s="48"/>
      <c r="V14" s="144"/>
      <c r="W14" s="144"/>
      <c r="X14" s="144"/>
      <c r="Y14" s="146"/>
      <c r="Z14" s="144"/>
      <c r="AA14" s="14"/>
      <c r="AB14" s="160" t="s">
        <v>971</v>
      </c>
      <c r="AC14" s="16">
        <v>43035</v>
      </c>
      <c r="AD14" s="16">
        <v>43035</v>
      </c>
      <c r="AE14" s="7"/>
      <c r="AF14" s="14"/>
      <c r="AG14" s="16"/>
      <c r="AH14" s="14"/>
      <c r="AI14" s="92"/>
      <c r="AJ14" s="82"/>
      <c r="AK14" s="92"/>
      <c r="AL14" s="82"/>
      <c r="AM14" s="92"/>
      <c r="AN14" s="82"/>
      <c r="AO14" s="92"/>
      <c r="AP14" s="82"/>
      <c r="AQ14" s="92"/>
      <c r="AR14" s="82"/>
      <c r="AS14" s="92"/>
      <c r="AT14" s="82"/>
      <c r="AU14" s="92"/>
      <c r="AV14" s="82"/>
      <c r="AW14" s="92"/>
      <c r="AX14" s="82"/>
      <c r="AY14" s="92"/>
      <c r="AZ14" s="82"/>
      <c r="BA14" s="92"/>
      <c r="BB14" s="82"/>
      <c r="BC14" s="92"/>
      <c r="BD14" s="82"/>
    </row>
    <row r="15" spans="1:56" ht="29.25" customHeight="1">
      <c r="A15" s="160">
        <v>143</v>
      </c>
      <c r="B15" s="158" t="s">
        <v>988</v>
      </c>
      <c r="C15" s="158" t="s">
        <v>989</v>
      </c>
      <c r="D15" s="1">
        <v>42998</v>
      </c>
      <c r="E15" s="158" t="s">
        <v>965</v>
      </c>
      <c r="F15" s="158" t="s">
        <v>945</v>
      </c>
      <c r="G15" s="159" t="s">
        <v>987</v>
      </c>
      <c r="H15" s="159" t="s">
        <v>987</v>
      </c>
      <c r="I15" s="159" t="s">
        <v>987</v>
      </c>
      <c r="J15" s="18">
        <v>4880000</v>
      </c>
      <c r="K15" s="159" t="s">
        <v>954</v>
      </c>
      <c r="L15" s="158" t="s">
        <v>952</v>
      </c>
      <c r="M15" s="159" t="s">
        <v>953</v>
      </c>
      <c r="N15" s="145"/>
      <c r="O15" s="1">
        <v>42999</v>
      </c>
      <c r="P15" s="1">
        <v>42999</v>
      </c>
      <c r="Q15" s="1">
        <v>43031</v>
      </c>
      <c r="R15" s="40">
        <v>4138200</v>
      </c>
      <c r="S15" s="61">
        <f>R15/J15</f>
        <v>0.84799180327868851</v>
      </c>
      <c r="T15" s="144"/>
      <c r="U15" s="48"/>
      <c r="V15" s="144"/>
      <c r="W15" s="144"/>
      <c r="X15" s="144"/>
      <c r="Y15" s="146"/>
      <c r="Z15" s="144"/>
      <c r="AA15" s="14"/>
      <c r="AB15" s="160" t="s">
        <v>989</v>
      </c>
      <c r="AC15" s="16">
        <v>43027</v>
      </c>
      <c r="AD15" s="16">
        <v>43027</v>
      </c>
      <c r="AE15" s="7"/>
      <c r="AF15" s="14"/>
      <c r="AG15" s="16"/>
      <c r="AH15" s="14"/>
      <c r="AI15" s="92">
        <v>43021</v>
      </c>
      <c r="AJ15" s="82">
        <v>2774200</v>
      </c>
      <c r="AK15" s="92">
        <v>43038</v>
      </c>
      <c r="AL15" s="82">
        <v>1364000</v>
      </c>
      <c r="AM15" s="92"/>
      <c r="AN15" s="82"/>
      <c r="AO15" s="92"/>
      <c r="AP15" s="82"/>
      <c r="AQ15" s="92"/>
      <c r="AR15" s="82"/>
      <c r="AS15" s="92"/>
      <c r="AT15" s="82"/>
      <c r="AU15" s="92"/>
      <c r="AV15" s="82"/>
      <c r="AW15" s="92"/>
      <c r="AX15" s="82"/>
      <c r="AY15" s="92"/>
      <c r="AZ15" s="82"/>
      <c r="BA15" s="92"/>
      <c r="BB15" s="82"/>
      <c r="BC15" s="92"/>
      <c r="BD15" s="82"/>
    </row>
    <row r="16" spans="1:56" ht="29.25" customHeight="1">
      <c r="A16" s="160">
        <v>144</v>
      </c>
      <c r="B16" s="158" t="s">
        <v>988</v>
      </c>
      <c r="C16" s="158" t="s">
        <v>998</v>
      </c>
      <c r="D16" s="1">
        <v>42998</v>
      </c>
      <c r="E16" s="158" t="s">
        <v>965</v>
      </c>
      <c r="F16" s="158" t="s">
        <v>945</v>
      </c>
      <c r="G16" s="157" t="s">
        <v>997</v>
      </c>
      <c r="H16" s="159" t="s">
        <v>997</v>
      </c>
      <c r="I16" s="159" t="s">
        <v>997</v>
      </c>
      <c r="J16" s="18">
        <v>19000000</v>
      </c>
      <c r="K16" s="159" t="s">
        <v>999</v>
      </c>
      <c r="L16" s="158" t="s">
        <v>1000</v>
      </c>
      <c r="M16" s="159" t="s">
        <v>1001</v>
      </c>
      <c r="N16" s="145"/>
      <c r="O16" s="1">
        <v>43003</v>
      </c>
      <c r="P16" s="1">
        <v>43003</v>
      </c>
      <c r="Q16" s="1">
        <v>43063</v>
      </c>
      <c r="R16" s="99">
        <v>19000000</v>
      </c>
      <c r="S16" s="61">
        <f>R16/J16</f>
        <v>1</v>
      </c>
      <c r="T16" s="144"/>
      <c r="U16" s="48"/>
      <c r="V16" s="144"/>
      <c r="W16" s="144"/>
      <c r="X16" s="144"/>
      <c r="Y16" s="146"/>
      <c r="Z16" s="144"/>
      <c r="AA16" s="14"/>
      <c r="AB16" s="160" t="s">
        <v>998</v>
      </c>
      <c r="AC16" s="16"/>
      <c r="AD16" s="16"/>
      <c r="AE16" s="7"/>
      <c r="AF16" s="14"/>
      <c r="AG16" s="16"/>
      <c r="AH16" s="14"/>
      <c r="AI16" s="16"/>
      <c r="AJ16" s="84"/>
      <c r="AK16" s="16"/>
      <c r="AL16" s="84"/>
      <c r="AM16" s="16"/>
      <c r="AN16" s="84"/>
      <c r="AO16" s="16"/>
      <c r="AP16" s="84"/>
      <c r="AQ16" s="16"/>
      <c r="AR16" s="84"/>
      <c r="AS16" s="16"/>
      <c r="AT16" s="84"/>
      <c r="AU16" s="16"/>
      <c r="AV16" s="84"/>
      <c r="AW16" s="16"/>
      <c r="AX16" s="84"/>
      <c r="AY16" s="16"/>
      <c r="AZ16" s="84"/>
      <c r="BA16" s="16"/>
      <c r="BB16" s="84"/>
      <c r="BC16" s="16"/>
      <c r="BD16" s="84"/>
    </row>
    <row r="17" spans="1:56" ht="29.25" customHeight="1">
      <c r="A17" s="160">
        <v>146</v>
      </c>
      <c r="B17" s="158" t="s">
        <v>988</v>
      </c>
      <c r="C17" s="158" t="s">
        <v>989</v>
      </c>
      <c r="D17" s="1">
        <v>43000</v>
      </c>
      <c r="E17" s="158" t="s">
        <v>965</v>
      </c>
      <c r="F17" s="158" t="s">
        <v>947</v>
      </c>
      <c r="G17" s="157" t="s">
        <v>1002</v>
      </c>
      <c r="H17" s="159" t="s">
        <v>1002</v>
      </c>
      <c r="I17" s="159" t="s">
        <v>1002</v>
      </c>
      <c r="J17" s="18">
        <v>19600000</v>
      </c>
      <c r="K17" s="159" t="s">
        <v>1003</v>
      </c>
      <c r="L17" s="158" t="s">
        <v>1004</v>
      </c>
      <c r="M17" s="159" t="s">
        <v>955</v>
      </c>
      <c r="N17" s="145"/>
      <c r="O17" s="1">
        <v>43007</v>
      </c>
      <c r="P17" s="1">
        <v>43007</v>
      </c>
      <c r="Q17" s="1">
        <v>43137</v>
      </c>
      <c r="R17" s="99">
        <v>17640000</v>
      </c>
      <c r="S17" s="61">
        <f>R17/J17</f>
        <v>0.9</v>
      </c>
      <c r="T17" s="144"/>
      <c r="U17" s="48"/>
      <c r="V17" s="144"/>
      <c r="W17" s="144"/>
      <c r="X17" s="144"/>
      <c r="Y17" s="146"/>
      <c r="Z17" s="144"/>
      <c r="AA17" s="14"/>
      <c r="AB17" s="160" t="s">
        <v>989</v>
      </c>
      <c r="AC17" s="16"/>
      <c r="AD17" s="16"/>
      <c r="AE17" s="7"/>
      <c r="AF17" s="14"/>
      <c r="AG17" s="16"/>
      <c r="AH17" s="14"/>
      <c r="AI17" s="16"/>
      <c r="AJ17" s="84"/>
      <c r="AK17" s="16"/>
      <c r="AL17" s="84"/>
      <c r="AM17" s="16"/>
      <c r="AN17" s="84"/>
      <c r="AO17" s="16"/>
      <c r="AP17" s="84"/>
      <c r="AQ17" s="16"/>
      <c r="AR17" s="84"/>
      <c r="AS17" s="16"/>
      <c r="AT17" s="84"/>
      <c r="AU17" s="16"/>
      <c r="AV17" s="84"/>
      <c r="AW17" s="16"/>
      <c r="AX17" s="84"/>
      <c r="AY17" s="16"/>
      <c r="AZ17" s="84"/>
      <c r="BA17" s="16"/>
      <c r="BB17" s="84"/>
      <c r="BC17" s="16"/>
      <c r="BD17" s="84"/>
    </row>
    <row r="18" spans="1:56" ht="29.25" customHeight="1">
      <c r="A18" s="160">
        <v>147</v>
      </c>
      <c r="B18" s="158" t="s">
        <v>976</v>
      </c>
      <c r="C18" s="158" t="s">
        <v>1006</v>
      </c>
      <c r="D18" s="1">
        <v>43004</v>
      </c>
      <c r="E18" s="158" t="s">
        <v>965</v>
      </c>
      <c r="F18" s="158" t="s">
        <v>945</v>
      </c>
      <c r="G18" s="157" t="s">
        <v>1005</v>
      </c>
      <c r="H18" s="159" t="s">
        <v>1005</v>
      </c>
      <c r="I18" s="159" t="s">
        <v>1005</v>
      </c>
      <c r="J18" s="18">
        <v>13000000</v>
      </c>
      <c r="K18" s="159" t="s">
        <v>1007</v>
      </c>
      <c r="L18" s="158" t="s">
        <v>1008</v>
      </c>
      <c r="M18" s="159" t="s">
        <v>1009</v>
      </c>
      <c r="N18" s="145"/>
      <c r="O18" s="1">
        <v>43006</v>
      </c>
      <c r="P18" s="1">
        <v>43006</v>
      </c>
      <c r="Q18" s="1">
        <v>43062</v>
      </c>
      <c r="R18" s="99">
        <v>11960000</v>
      </c>
      <c r="S18" s="61">
        <f>R18/J18</f>
        <v>0.92</v>
      </c>
      <c r="T18" s="144"/>
      <c r="U18" s="48"/>
      <c r="V18" s="144"/>
      <c r="W18" s="144"/>
      <c r="X18" s="144"/>
      <c r="Y18" s="146"/>
      <c r="Z18" s="144"/>
      <c r="AA18" s="14"/>
      <c r="AB18" s="160" t="s">
        <v>1010</v>
      </c>
      <c r="AC18" s="16"/>
      <c r="AD18" s="16"/>
      <c r="AE18" s="7"/>
      <c r="AF18" s="14"/>
      <c r="AG18" s="16"/>
      <c r="AH18" s="14"/>
      <c r="AI18" s="16"/>
      <c r="AJ18" s="84"/>
      <c r="AK18" s="16"/>
      <c r="AL18" s="84"/>
      <c r="AM18" s="16"/>
      <c r="AN18" s="84"/>
      <c r="AO18" s="16"/>
      <c r="AP18" s="84"/>
      <c r="AQ18" s="16"/>
      <c r="AR18" s="84"/>
      <c r="AS18" s="16"/>
      <c r="AT18" s="84"/>
      <c r="AU18" s="16"/>
      <c r="AV18" s="84"/>
      <c r="AW18" s="16"/>
      <c r="AX18" s="84"/>
      <c r="AY18" s="16"/>
      <c r="AZ18" s="84"/>
      <c r="BA18" s="16"/>
      <c r="BB18" s="84"/>
      <c r="BC18" s="16"/>
      <c r="BD18" s="84"/>
    </row>
  </sheetData>
  <autoFilter ref="A5:BD18">
    <filterColumn colId="5"/>
    <filterColumn colId="9"/>
    <filterColumn colId="14"/>
    <filterColumn colId="28"/>
    <filterColumn colId="32"/>
    <sortState ref="A8:BS225">
      <sortCondition ref="D5:D225"/>
    </sortState>
  </autoFilter>
  <mergeCells count="46">
    <mergeCell ref="Y4:Y5"/>
    <mergeCell ref="BC4:BD4"/>
    <mergeCell ref="AE3:BD3"/>
    <mergeCell ref="A2:BD2"/>
    <mergeCell ref="AU4:AV4"/>
    <mergeCell ref="Z4:Z5"/>
    <mergeCell ref="S4:S5"/>
    <mergeCell ref="T4:T5"/>
    <mergeCell ref="U4:U5"/>
    <mergeCell ref="A3:A5"/>
    <mergeCell ref="E3:E5"/>
    <mergeCell ref="F3:F5"/>
    <mergeCell ref="G3:G5"/>
    <mergeCell ref="H3:J4"/>
    <mergeCell ref="B3:D4"/>
    <mergeCell ref="A1:AX1"/>
    <mergeCell ref="AM4:AN4"/>
    <mergeCell ref="AI4:AJ4"/>
    <mergeCell ref="AE4:AF4"/>
    <mergeCell ref="X3:Z3"/>
    <mergeCell ref="AA3:AA5"/>
    <mergeCell ref="X4:X5"/>
    <mergeCell ref="AB3:AD3"/>
    <mergeCell ref="AD4:AD5"/>
    <mergeCell ref="AC4:AC5"/>
    <mergeCell ref="AB4:AB5"/>
    <mergeCell ref="AG4:AH4"/>
    <mergeCell ref="W3:W5"/>
    <mergeCell ref="L4:L5"/>
    <mergeCell ref="V4:V5"/>
    <mergeCell ref="K3:S3"/>
    <mergeCell ref="P4:P5"/>
    <mergeCell ref="M4:M5"/>
    <mergeCell ref="T3:V3"/>
    <mergeCell ref="N4:N5"/>
    <mergeCell ref="O4:O5"/>
    <mergeCell ref="Q4:Q5"/>
    <mergeCell ref="R4:R5"/>
    <mergeCell ref="K4:K5"/>
    <mergeCell ref="BA4:BB4"/>
    <mergeCell ref="AY4:AZ4"/>
    <mergeCell ref="AW4:AX4"/>
    <mergeCell ref="AO4:AP4"/>
    <mergeCell ref="AK4:AL4"/>
    <mergeCell ref="AS4:AT4"/>
    <mergeCell ref="AQ4:AR4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W29"/>
  <sheetViews>
    <sheetView zoomScale="85" zoomScaleNormal="85" zoomScalePageLayoutView="55" workbookViewId="0">
      <selection activeCell="C16" sqref="C16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76.75" style="8" customWidth="1"/>
    <col min="36" max="36" width="9.25" style="13" customWidth="1"/>
    <col min="37" max="37" width="127" style="8" customWidth="1"/>
    <col min="38" max="38" width="19.625" style="3" customWidth="1"/>
    <col min="39" max="39" width="81.75" style="3" customWidth="1"/>
    <col min="40" max="40" width="11.375" style="4" customWidth="1"/>
    <col min="41" max="41" width="19.625" style="3" customWidth="1"/>
    <col min="42" max="42" width="16.375" style="3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3" style="6" bestFit="1" customWidth="1"/>
    <col min="50" max="16384" width="3.625" style="3"/>
  </cols>
  <sheetData>
    <row r="1" spans="1:49" ht="29.25" customHeight="1">
      <c r="A1" s="165" t="s">
        <v>187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</row>
    <row r="2" spans="1:49" ht="29.25" customHeight="1">
      <c r="A2" s="178" t="s">
        <v>0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8"/>
      <c r="AT2" s="178"/>
      <c r="AU2" s="178"/>
      <c r="AV2" s="178"/>
      <c r="AW2" s="178"/>
    </row>
    <row r="3" spans="1:49" ht="29.25" customHeight="1">
      <c r="A3" s="166" t="s">
        <v>1</v>
      </c>
      <c r="B3" s="167" t="s">
        <v>2</v>
      </c>
      <c r="C3" s="168"/>
      <c r="D3" s="169"/>
      <c r="E3" s="162" t="s">
        <v>3</v>
      </c>
      <c r="F3" s="162" t="s">
        <v>4</v>
      </c>
      <c r="G3" s="163" t="s">
        <v>5</v>
      </c>
      <c r="H3" s="163" t="s">
        <v>6</v>
      </c>
      <c r="I3" s="163"/>
      <c r="J3" s="163"/>
      <c r="K3" s="163" t="s">
        <v>7</v>
      </c>
      <c r="L3" s="163"/>
      <c r="M3" s="163"/>
      <c r="N3" s="163"/>
      <c r="O3" s="163"/>
      <c r="P3" s="163"/>
      <c r="Q3" s="163"/>
      <c r="R3" s="163"/>
      <c r="S3" s="163"/>
      <c r="T3" s="163"/>
      <c r="U3" s="163" t="s">
        <v>8</v>
      </c>
      <c r="V3" s="163"/>
      <c r="W3" s="163"/>
      <c r="X3" s="163"/>
      <c r="Y3" s="163"/>
      <c r="Z3" s="163" t="s">
        <v>9</v>
      </c>
      <c r="AA3" s="163"/>
      <c r="AB3" s="163"/>
      <c r="AC3" s="163"/>
      <c r="AD3" s="163"/>
      <c r="AE3" s="163"/>
      <c r="AF3" s="163"/>
      <c r="AG3" s="163"/>
      <c r="AH3" s="163"/>
      <c r="AI3" s="162" t="s">
        <v>10</v>
      </c>
      <c r="AJ3" s="162"/>
      <c r="AK3" s="162"/>
      <c r="AL3" s="162" t="s">
        <v>11</v>
      </c>
      <c r="AM3" s="162" t="s">
        <v>12</v>
      </c>
      <c r="AN3" s="162"/>
      <c r="AO3" s="162"/>
      <c r="AP3" s="162" t="s">
        <v>13</v>
      </c>
      <c r="AQ3" s="162" t="s">
        <v>14</v>
      </c>
      <c r="AR3" s="162"/>
      <c r="AS3" s="162"/>
      <c r="AT3" s="162" t="s">
        <v>15</v>
      </c>
      <c r="AU3" s="162"/>
      <c r="AV3" s="162"/>
      <c r="AW3" s="162"/>
    </row>
    <row r="4" spans="1:49" ht="29.25" customHeight="1">
      <c r="A4" s="166"/>
      <c r="B4" s="170"/>
      <c r="C4" s="171"/>
      <c r="D4" s="172"/>
      <c r="E4" s="162"/>
      <c r="F4" s="162"/>
      <c r="G4" s="163"/>
      <c r="H4" s="163"/>
      <c r="I4" s="163"/>
      <c r="J4" s="163"/>
      <c r="K4" s="164" t="s">
        <v>16</v>
      </c>
      <c r="L4" s="163" t="s">
        <v>17</v>
      </c>
      <c r="M4" s="163" t="s">
        <v>18</v>
      </c>
      <c r="N4" s="162" t="s">
        <v>19</v>
      </c>
      <c r="O4" s="162" t="s">
        <v>20</v>
      </c>
      <c r="P4" s="162" t="s">
        <v>21</v>
      </c>
      <c r="Q4" s="162" t="s">
        <v>22</v>
      </c>
      <c r="R4" s="176" t="s">
        <v>23</v>
      </c>
      <c r="S4" s="163" t="s">
        <v>24</v>
      </c>
      <c r="T4" s="164" t="s">
        <v>25</v>
      </c>
      <c r="U4" s="163" t="s">
        <v>26</v>
      </c>
      <c r="V4" s="163" t="s">
        <v>27</v>
      </c>
      <c r="W4" s="163"/>
      <c r="X4" s="163"/>
      <c r="Y4" s="163"/>
      <c r="Z4" s="163" t="s">
        <v>28</v>
      </c>
      <c r="AA4" s="163" t="s">
        <v>29</v>
      </c>
      <c r="AB4" s="163" t="s">
        <v>30</v>
      </c>
      <c r="AC4" s="163" t="s">
        <v>31</v>
      </c>
      <c r="AD4" s="163" t="s">
        <v>32</v>
      </c>
      <c r="AE4" s="163" t="s">
        <v>33</v>
      </c>
      <c r="AF4" s="163" t="s">
        <v>34</v>
      </c>
      <c r="AG4" s="163" t="s">
        <v>35</v>
      </c>
      <c r="AH4" s="175" t="s">
        <v>51</v>
      </c>
      <c r="AI4" s="162" t="s">
        <v>36</v>
      </c>
      <c r="AJ4" s="173" t="s">
        <v>37</v>
      </c>
      <c r="AK4" s="162" t="s">
        <v>38</v>
      </c>
      <c r="AL4" s="162"/>
      <c r="AM4" s="162" t="s">
        <v>36</v>
      </c>
      <c r="AN4" s="173" t="s">
        <v>37</v>
      </c>
      <c r="AO4" s="162" t="s">
        <v>53</v>
      </c>
      <c r="AP4" s="162"/>
      <c r="AQ4" s="162" t="s">
        <v>54</v>
      </c>
      <c r="AR4" s="162" t="s">
        <v>55</v>
      </c>
      <c r="AS4" s="162" t="s">
        <v>56</v>
      </c>
      <c r="AT4" s="162" t="s">
        <v>39</v>
      </c>
      <c r="AU4" s="162"/>
      <c r="AV4" s="162" t="s">
        <v>40</v>
      </c>
      <c r="AW4" s="162"/>
    </row>
    <row r="5" spans="1:49" ht="29.25" customHeight="1">
      <c r="A5" s="166"/>
      <c r="B5" s="51" t="s">
        <v>41</v>
      </c>
      <c r="C5" s="51" t="s">
        <v>42</v>
      </c>
      <c r="D5" s="51" t="s">
        <v>57</v>
      </c>
      <c r="E5" s="162"/>
      <c r="F5" s="162"/>
      <c r="G5" s="163"/>
      <c r="H5" s="52" t="s">
        <v>43</v>
      </c>
      <c r="I5" s="52" t="s">
        <v>44</v>
      </c>
      <c r="J5" s="52" t="s">
        <v>45</v>
      </c>
      <c r="K5" s="164"/>
      <c r="L5" s="163"/>
      <c r="M5" s="163"/>
      <c r="N5" s="162"/>
      <c r="O5" s="162"/>
      <c r="P5" s="162"/>
      <c r="Q5" s="162"/>
      <c r="R5" s="177"/>
      <c r="S5" s="163"/>
      <c r="T5" s="164"/>
      <c r="U5" s="163"/>
      <c r="V5" s="52" t="s">
        <v>28</v>
      </c>
      <c r="W5" s="52" t="s">
        <v>46</v>
      </c>
      <c r="X5" s="52" t="s">
        <v>47</v>
      </c>
      <c r="Y5" s="53" t="s">
        <v>48</v>
      </c>
      <c r="Z5" s="163"/>
      <c r="AA5" s="163"/>
      <c r="AB5" s="163"/>
      <c r="AC5" s="163"/>
      <c r="AD5" s="163"/>
      <c r="AE5" s="163"/>
      <c r="AF5" s="163"/>
      <c r="AG5" s="163"/>
      <c r="AH5" s="163"/>
      <c r="AI5" s="162"/>
      <c r="AJ5" s="173"/>
      <c r="AK5" s="162"/>
      <c r="AL5" s="162"/>
      <c r="AM5" s="162"/>
      <c r="AN5" s="173"/>
      <c r="AO5" s="162"/>
      <c r="AP5" s="162"/>
      <c r="AQ5" s="162"/>
      <c r="AR5" s="162"/>
      <c r="AS5" s="162"/>
      <c r="AT5" s="7" t="s">
        <v>49</v>
      </c>
      <c r="AU5" s="5" t="s">
        <v>50</v>
      </c>
      <c r="AV5" s="7" t="s">
        <v>49</v>
      </c>
      <c r="AW5" s="5" t="s">
        <v>50</v>
      </c>
    </row>
    <row r="6" spans="1:49" ht="29.25" customHeight="1">
      <c r="A6" s="55"/>
      <c r="B6" s="51"/>
      <c r="C6" s="51"/>
      <c r="D6" s="51"/>
      <c r="E6" s="51"/>
      <c r="F6" s="51"/>
      <c r="G6" s="52"/>
      <c r="H6" s="52"/>
      <c r="I6" s="52"/>
      <c r="J6" s="17">
        <f>SUM(J7:J43)</f>
        <v>0</v>
      </c>
      <c r="K6" s="53"/>
      <c r="L6" s="52"/>
      <c r="M6" s="20"/>
      <c r="N6" s="51"/>
      <c r="O6" s="51"/>
      <c r="P6" s="51"/>
      <c r="Q6" s="51"/>
      <c r="R6" s="44"/>
      <c r="S6" s="45"/>
      <c r="T6" s="53"/>
      <c r="U6" s="52"/>
      <c r="V6" s="52"/>
      <c r="W6" s="52"/>
      <c r="X6" s="40"/>
      <c r="Y6" s="53"/>
      <c r="Z6" s="52"/>
      <c r="AA6" s="52"/>
      <c r="AB6" s="52"/>
      <c r="AC6" s="52"/>
      <c r="AD6" s="52"/>
      <c r="AE6" s="52"/>
      <c r="AF6" s="52"/>
      <c r="AG6" s="17">
        <f>SUM(AG7:AG43)</f>
        <v>0</v>
      </c>
      <c r="AH6" s="2" t="e">
        <f t="shared" ref="AH6" si="0">SUM(AG6/J6)*100</f>
        <v>#DIV/0!</v>
      </c>
      <c r="AI6" s="51"/>
      <c r="AJ6" s="48"/>
      <c r="AK6" s="51"/>
      <c r="AL6" s="51"/>
      <c r="AM6" s="51"/>
      <c r="AN6" s="54"/>
      <c r="AO6" s="51"/>
      <c r="AP6" s="14"/>
      <c r="AQ6" s="51"/>
      <c r="AR6" s="51"/>
      <c r="AS6" s="51"/>
      <c r="AT6" s="7"/>
      <c r="AU6" s="5"/>
      <c r="AV6" s="7"/>
      <c r="AW6" s="5"/>
    </row>
    <row r="7" spans="1:49" ht="29.25" customHeight="1">
      <c r="A7" s="151"/>
      <c r="B7" s="148"/>
      <c r="C7" s="148"/>
      <c r="D7" s="1"/>
      <c r="E7" s="148"/>
      <c r="F7" s="148"/>
      <c r="G7" s="149"/>
      <c r="H7" s="149"/>
      <c r="I7" s="149"/>
      <c r="J7" s="18"/>
      <c r="K7" s="1"/>
      <c r="L7" s="149"/>
      <c r="M7" s="20"/>
      <c r="N7" s="148"/>
      <c r="O7" s="148"/>
      <c r="P7" s="148"/>
      <c r="Q7" s="148"/>
      <c r="R7" s="59"/>
      <c r="S7" s="42"/>
      <c r="T7" s="150"/>
      <c r="U7" s="149"/>
      <c r="V7" s="149"/>
      <c r="W7" s="149"/>
      <c r="X7" s="42"/>
      <c r="Y7" s="150"/>
      <c r="Z7" s="149"/>
      <c r="AA7" s="148"/>
      <c r="AB7" s="149"/>
      <c r="AC7" s="149"/>
      <c r="AD7" s="1"/>
      <c r="AE7" s="1"/>
      <c r="AF7" s="1"/>
      <c r="AG7" s="18"/>
      <c r="AH7" s="61"/>
      <c r="AI7" s="148"/>
      <c r="AJ7" s="48"/>
      <c r="AK7" s="148"/>
      <c r="AL7" s="148"/>
      <c r="AM7" s="148"/>
      <c r="AN7" s="152"/>
      <c r="AO7" s="148"/>
      <c r="AP7" s="14"/>
      <c r="AQ7" s="151"/>
      <c r="AR7" s="16"/>
      <c r="AS7" s="16"/>
      <c r="AT7" s="7"/>
      <c r="AU7" s="19"/>
      <c r="AV7" s="16"/>
      <c r="AW7" s="14"/>
    </row>
    <row r="8" spans="1:49" ht="29.25" customHeight="1">
      <c r="A8" s="151"/>
      <c r="B8" s="148"/>
      <c r="C8" s="148"/>
      <c r="D8" s="1"/>
      <c r="E8" s="148"/>
      <c r="F8" s="148"/>
      <c r="G8" s="149"/>
      <c r="H8" s="149"/>
      <c r="I8" s="149"/>
      <c r="J8" s="18"/>
      <c r="K8" s="150"/>
      <c r="L8" s="149"/>
      <c r="M8" s="20"/>
      <c r="N8" s="148"/>
      <c r="O8" s="148"/>
      <c r="P8" s="148"/>
      <c r="Q8" s="148"/>
      <c r="R8" s="147"/>
      <c r="S8" s="45"/>
      <c r="T8" s="150"/>
      <c r="U8" s="149"/>
      <c r="V8" s="149"/>
      <c r="W8" s="149"/>
      <c r="X8" s="40"/>
      <c r="Y8" s="150"/>
      <c r="Z8" s="149"/>
      <c r="AA8" s="148"/>
      <c r="AB8" s="149"/>
      <c r="AC8" s="149"/>
      <c r="AD8" s="1"/>
      <c r="AE8" s="1"/>
      <c r="AF8" s="1"/>
      <c r="AG8" s="18"/>
      <c r="AH8" s="2"/>
      <c r="AI8" s="148"/>
      <c r="AJ8" s="48"/>
      <c r="AK8" s="148"/>
      <c r="AL8" s="148"/>
      <c r="AM8" s="148"/>
      <c r="AN8" s="152"/>
      <c r="AO8" s="148"/>
      <c r="AP8" s="14"/>
      <c r="AQ8" s="151"/>
      <c r="AR8" s="16"/>
      <c r="AS8" s="16"/>
      <c r="AT8" s="7"/>
      <c r="AU8" s="19"/>
      <c r="AV8" s="16"/>
      <c r="AW8" s="14"/>
    </row>
    <row r="9" spans="1:49" ht="29.25" customHeight="1">
      <c r="A9" s="151"/>
      <c r="B9" s="148"/>
      <c r="C9" s="148"/>
      <c r="D9" s="1"/>
      <c r="E9" s="148"/>
      <c r="F9" s="148"/>
      <c r="G9" s="149"/>
      <c r="H9" s="149"/>
      <c r="I9" s="149"/>
      <c r="J9" s="18"/>
      <c r="K9" s="150"/>
      <c r="L9" s="149"/>
      <c r="M9" s="20"/>
      <c r="N9" s="148"/>
      <c r="O9" s="148"/>
      <c r="P9" s="148"/>
      <c r="Q9" s="148"/>
      <c r="R9" s="147"/>
      <c r="S9" s="45"/>
      <c r="T9" s="150"/>
      <c r="U9" s="149"/>
      <c r="V9" s="149"/>
      <c r="W9" s="149"/>
      <c r="X9" s="40"/>
      <c r="Y9" s="150"/>
      <c r="Z9" s="149"/>
      <c r="AA9" s="148"/>
      <c r="AB9" s="149"/>
      <c r="AC9" s="149"/>
      <c r="AD9" s="1"/>
      <c r="AE9" s="1"/>
      <c r="AF9" s="1"/>
      <c r="AG9" s="18"/>
      <c r="AH9" s="2"/>
      <c r="AI9" s="148"/>
      <c r="AJ9" s="48"/>
      <c r="AK9" s="148"/>
      <c r="AL9" s="148"/>
      <c r="AM9" s="148"/>
      <c r="AN9" s="152"/>
      <c r="AO9" s="148"/>
      <c r="AP9" s="14"/>
      <c r="AQ9" s="151"/>
      <c r="AR9" s="16"/>
      <c r="AS9" s="16"/>
      <c r="AT9" s="7"/>
      <c r="AU9" s="19"/>
      <c r="AV9" s="16"/>
      <c r="AW9" s="14"/>
    </row>
    <row r="10" spans="1:49" ht="29.25" customHeight="1">
      <c r="A10" s="151"/>
      <c r="B10" s="148"/>
      <c r="C10" s="148"/>
      <c r="D10" s="1"/>
      <c r="E10" s="148"/>
      <c r="F10" s="148"/>
      <c r="G10" s="149"/>
      <c r="H10" s="149"/>
      <c r="I10" s="149"/>
      <c r="J10" s="18"/>
      <c r="K10" s="150"/>
      <c r="L10" s="149"/>
      <c r="M10" s="20"/>
      <c r="N10" s="148"/>
      <c r="O10" s="148"/>
      <c r="P10" s="148"/>
      <c r="Q10" s="148"/>
      <c r="R10" s="147"/>
      <c r="S10" s="45"/>
      <c r="T10" s="150"/>
      <c r="U10" s="149"/>
      <c r="V10" s="149"/>
      <c r="W10" s="149"/>
      <c r="X10" s="40"/>
      <c r="Y10" s="150"/>
      <c r="Z10" s="149"/>
      <c r="AA10" s="148"/>
      <c r="AB10" s="149"/>
      <c r="AC10" s="149"/>
      <c r="AD10" s="1"/>
      <c r="AE10" s="1"/>
      <c r="AF10" s="1"/>
      <c r="AG10" s="18"/>
      <c r="AH10" s="2"/>
      <c r="AI10" s="148"/>
      <c r="AJ10" s="48"/>
      <c r="AK10" s="148"/>
      <c r="AL10" s="148"/>
      <c r="AM10" s="148"/>
      <c r="AN10" s="152"/>
      <c r="AO10" s="148"/>
      <c r="AP10" s="14"/>
      <c r="AQ10" s="151"/>
      <c r="AR10" s="16"/>
      <c r="AS10" s="16"/>
      <c r="AT10" s="7"/>
      <c r="AU10" s="19"/>
      <c r="AV10" s="16"/>
      <c r="AW10" s="14"/>
    </row>
    <row r="11" spans="1:49" ht="29.25" customHeight="1">
      <c r="A11" s="151"/>
      <c r="B11" s="148"/>
      <c r="C11" s="148"/>
      <c r="D11" s="1"/>
      <c r="E11" s="148"/>
      <c r="F11" s="148"/>
      <c r="G11" s="149"/>
      <c r="H11" s="149"/>
      <c r="I11" s="149"/>
      <c r="J11" s="18"/>
      <c r="K11" s="150"/>
      <c r="L11" s="149"/>
      <c r="M11" s="20"/>
      <c r="N11" s="148"/>
      <c r="O11" s="148"/>
      <c r="P11" s="148"/>
      <c r="Q11" s="148"/>
      <c r="R11" s="147"/>
      <c r="S11" s="45"/>
      <c r="T11" s="150"/>
      <c r="U11" s="149"/>
      <c r="V11" s="149"/>
      <c r="W11" s="149"/>
      <c r="X11" s="40"/>
      <c r="Y11" s="150"/>
      <c r="Z11" s="149"/>
      <c r="AA11" s="148"/>
      <c r="AB11" s="149"/>
      <c r="AC11" s="149"/>
      <c r="AD11" s="1"/>
      <c r="AE11" s="1"/>
      <c r="AF11" s="1"/>
      <c r="AG11" s="18"/>
      <c r="AH11" s="2"/>
      <c r="AI11" s="148"/>
      <c r="AJ11" s="48"/>
      <c r="AK11" s="148"/>
      <c r="AL11" s="148"/>
      <c r="AM11" s="148"/>
      <c r="AN11" s="152"/>
      <c r="AO11" s="148"/>
      <c r="AP11" s="14"/>
      <c r="AQ11" s="151"/>
      <c r="AR11" s="16"/>
      <c r="AS11" s="16"/>
      <c r="AT11" s="7"/>
      <c r="AU11" s="19"/>
      <c r="AV11" s="16"/>
      <c r="AW11" s="14"/>
    </row>
    <row r="12" spans="1:49" ht="29.25" customHeight="1">
      <c r="A12" s="151"/>
      <c r="B12" s="148"/>
      <c r="C12" s="148"/>
      <c r="D12" s="1"/>
      <c r="E12" s="148"/>
      <c r="F12" s="148"/>
      <c r="G12" s="149"/>
      <c r="H12" s="149"/>
      <c r="I12" s="149"/>
      <c r="J12" s="18"/>
      <c r="K12" s="150"/>
      <c r="L12" s="149"/>
      <c r="M12" s="20"/>
      <c r="N12" s="148"/>
      <c r="O12" s="148"/>
      <c r="P12" s="148"/>
      <c r="Q12" s="148"/>
      <c r="R12" s="147"/>
      <c r="S12" s="45"/>
      <c r="T12" s="150"/>
      <c r="U12" s="149"/>
      <c r="V12" s="149"/>
      <c r="W12" s="149"/>
      <c r="X12" s="40"/>
      <c r="Y12" s="150"/>
      <c r="Z12" s="149"/>
      <c r="AA12" s="148"/>
      <c r="AB12" s="149"/>
      <c r="AC12" s="149"/>
      <c r="AD12" s="1"/>
      <c r="AE12" s="1"/>
      <c r="AF12" s="1"/>
      <c r="AG12" s="18"/>
      <c r="AH12" s="2"/>
      <c r="AI12" s="148"/>
      <c r="AJ12" s="48"/>
      <c r="AK12" s="148"/>
      <c r="AL12" s="148"/>
      <c r="AM12" s="148"/>
      <c r="AN12" s="152"/>
      <c r="AO12" s="148"/>
      <c r="AP12" s="14"/>
      <c r="AQ12" s="151"/>
      <c r="AR12" s="16"/>
      <c r="AS12" s="16"/>
      <c r="AT12" s="7"/>
      <c r="AU12" s="19"/>
      <c r="AV12" s="16"/>
      <c r="AW12" s="14"/>
    </row>
    <row r="13" spans="1:49" ht="29.25" customHeight="1">
      <c r="A13" s="151"/>
      <c r="B13" s="148"/>
      <c r="C13" s="148"/>
      <c r="D13" s="1"/>
      <c r="E13" s="148"/>
      <c r="F13" s="148"/>
      <c r="G13" s="149"/>
      <c r="H13" s="149"/>
      <c r="I13" s="149"/>
      <c r="J13" s="18"/>
      <c r="K13" s="150"/>
      <c r="L13" s="149"/>
      <c r="M13" s="20"/>
      <c r="N13" s="148"/>
      <c r="O13" s="148"/>
      <c r="P13" s="148"/>
      <c r="Q13" s="148"/>
      <c r="R13" s="147"/>
      <c r="S13" s="45"/>
      <c r="T13" s="150"/>
      <c r="U13" s="149"/>
      <c r="V13" s="149"/>
      <c r="W13" s="149"/>
      <c r="X13" s="40"/>
      <c r="Y13" s="150"/>
      <c r="Z13" s="149"/>
      <c r="AA13" s="148"/>
      <c r="AB13" s="149"/>
      <c r="AC13" s="149"/>
      <c r="AD13" s="1"/>
      <c r="AE13" s="1"/>
      <c r="AF13" s="1"/>
      <c r="AG13" s="18"/>
      <c r="AH13" s="2"/>
      <c r="AI13" s="148"/>
      <c r="AJ13" s="48"/>
      <c r="AK13" s="148"/>
      <c r="AL13" s="148"/>
      <c r="AM13" s="148"/>
      <c r="AN13" s="152"/>
      <c r="AO13" s="148"/>
      <c r="AP13" s="14"/>
      <c r="AQ13" s="151"/>
      <c r="AR13" s="16"/>
      <c r="AS13" s="16"/>
      <c r="AT13" s="7"/>
      <c r="AU13" s="19"/>
      <c r="AV13" s="16"/>
      <c r="AW13" s="14"/>
    </row>
    <row r="14" spans="1:49" ht="29.25" customHeight="1">
      <c r="A14" s="151"/>
      <c r="B14" s="148"/>
      <c r="C14" s="148"/>
      <c r="D14" s="1"/>
      <c r="E14" s="148"/>
      <c r="F14" s="148"/>
      <c r="G14" s="149"/>
      <c r="H14" s="149"/>
      <c r="I14" s="149"/>
      <c r="J14" s="18"/>
      <c r="K14" s="150"/>
      <c r="L14" s="149"/>
      <c r="M14" s="20"/>
      <c r="N14" s="148"/>
      <c r="O14" s="148"/>
      <c r="P14" s="148"/>
      <c r="Q14" s="148"/>
      <c r="R14" s="147"/>
      <c r="S14" s="45"/>
      <c r="T14" s="150"/>
      <c r="U14" s="149"/>
      <c r="V14" s="149"/>
      <c r="W14" s="149"/>
      <c r="X14" s="40"/>
      <c r="Y14" s="150"/>
      <c r="Z14" s="149"/>
      <c r="AA14" s="148"/>
      <c r="AB14" s="149"/>
      <c r="AC14" s="149"/>
      <c r="AD14" s="1"/>
      <c r="AE14" s="1"/>
      <c r="AF14" s="1"/>
      <c r="AG14" s="18"/>
      <c r="AH14" s="2"/>
      <c r="AI14" s="148"/>
      <c r="AJ14" s="48"/>
      <c r="AK14" s="148"/>
      <c r="AL14" s="148"/>
      <c r="AM14" s="148"/>
      <c r="AN14" s="152"/>
      <c r="AO14" s="148"/>
      <c r="AP14" s="14"/>
      <c r="AQ14" s="151"/>
      <c r="AR14" s="16"/>
      <c r="AS14" s="16"/>
      <c r="AT14" s="7"/>
      <c r="AU14" s="19"/>
      <c r="AV14" s="16"/>
      <c r="AW14" s="14"/>
    </row>
    <row r="15" spans="1:49" ht="29.25" customHeight="1">
      <c r="A15" s="151"/>
      <c r="B15" s="148"/>
      <c r="C15" s="148"/>
      <c r="D15" s="1"/>
      <c r="E15" s="148"/>
      <c r="F15" s="148"/>
      <c r="G15" s="149"/>
      <c r="H15" s="149"/>
      <c r="I15" s="149"/>
      <c r="J15" s="18"/>
      <c r="K15" s="150"/>
      <c r="L15" s="149"/>
      <c r="M15" s="20"/>
      <c r="N15" s="148"/>
      <c r="O15" s="148"/>
      <c r="P15" s="148"/>
      <c r="Q15" s="148"/>
      <c r="R15" s="147"/>
      <c r="S15" s="45"/>
      <c r="T15" s="150"/>
      <c r="U15" s="149"/>
      <c r="V15" s="149"/>
      <c r="W15" s="149"/>
      <c r="X15" s="40"/>
      <c r="Y15" s="150"/>
      <c r="Z15" s="149"/>
      <c r="AA15" s="148"/>
      <c r="AB15" s="149"/>
      <c r="AC15" s="149"/>
      <c r="AD15" s="1"/>
      <c r="AE15" s="1"/>
      <c r="AF15" s="1"/>
      <c r="AG15" s="18"/>
      <c r="AH15" s="2"/>
      <c r="AI15" s="148"/>
      <c r="AJ15" s="48"/>
      <c r="AK15" s="148"/>
      <c r="AL15" s="148"/>
      <c r="AM15" s="148"/>
      <c r="AN15" s="152"/>
      <c r="AO15" s="148"/>
      <c r="AP15" s="14"/>
      <c r="AQ15" s="151"/>
      <c r="AR15" s="16"/>
      <c r="AS15" s="16"/>
      <c r="AT15" s="7"/>
      <c r="AU15" s="19"/>
      <c r="AV15" s="16"/>
      <c r="AW15" s="14"/>
    </row>
    <row r="16" spans="1:49" ht="29.25" customHeight="1">
      <c r="A16" s="151"/>
      <c r="B16" s="148"/>
      <c r="C16" s="148"/>
      <c r="D16" s="1"/>
      <c r="E16" s="148"/>
      <c r="F16" s="148"/>
      <c r="G16" s="149"/>
      <c r="H16" s="149"/>
      <c r="I16" s="149"/>
      <c r="J16" s="18"/>
      <c r="K16" s="150"/>
      <c r="L16" s="149"/>
      <c r="M16" s="20"/>
      <c r="N16" s="148"/>
      <c r="O16" s="148"/>
      <c r="P16" s="148"/>
      <c r="Q16" s="148"/>
      <c r="R16" s="147"/>
      <c r="S16" s="45"/>
      <c r="T16" s="150"/>
      <c r="U16" s="149"/>
      <c r="V16" s="149"/>
      <c r="W16" s="149"/>
      <c r="X16" s="40"/>
      <c r="Y16" s="150"/>
      <c r="Z16" s="149"/>
      <c r="AA16" s="148"/>
      <c r="AB16" s="149"/>
      <c r="AC16" s="149"/>
      <c r="AD16" s="1"/>
      <c r="AE16" s="1"/>
      <c r="AF16" s="1"/>
      <c r="AG16" s="18"/>
      <c r="AH16" s="2"/>
      <c r="AI16" s="148"/>
      <c r="AJ16" s="48"/>
      <c r="AK16" s="148"/>
      <c r="AL16" s="148"/>
      <c r="AM16" s="148"/>
      <c r="AN16" s="152"/>
      <c r="AO16" s="148"/>
      <c r="AP16" s="14"/>
      <c r="AQ16" s="151"/>
      <c r="AR16" s="16"/>
      <c r="AS16" s="16"/>
      <c r="AT16" s="7"/>
      <c r="AU16" s="19"/>
      <c r="AV16" s="16"/>
      <c r="AW16" s="14"/>
    </row>
    <row r="17" spans="1:49" ht="29.25" customHeight="1">
      <c r="A17" s="151"/>
      <c r="B17" s="148"/>
      <c r="C17" s="148"/>
      <c r="D17" s="1"/>
      <c r="E17" s="148"/>
      <c r="F17" s="148"/>
      <c r="G17" s="149"/>
      <c r="H17" s="149"/>
      <c r="I17" s="149"/>
      <c r="J17" s="18"/>
      <c r="K17" s="150"/>
      <c r="L17" s="149"/>
      <c r="M17" s="20"/>
      <c r="N17" s="148"/>
      <c r="O17" s="148"/>
      <c r="P17" s="148"/>
      <c r="Q17" s="148"/>
      <c r="R17" s="147"/>
      <c r="S17" s="45"/>
      <c r="T17" s="150"/>
      <c r="U17" s="149"/>
      <c r="V17" s="149"/>
      <c r="W17" s="149"/>
      <c r="X17" s="40"/>
      <c r="Y17" s="150"/>
      <c r="Z17" s="149"/>
      <c r="AA17" s="148"/>
      <c r="AB17" s="149"/>
      <c r="AC17" s="149"/>
      <c r="AD17" s="1"/>
      <c r="AE17" s="1"/>
      <c r="AF17" s="1"/>
      <c r="AG17" s="18"/>
      <c r="AH17" s="2"/>
      <c r="AI17" s="148"/>
      <c r="AJ17" s="48"/>
      <c r="AK17" s="148"/>
      <c r="AL17" s="148"/>
      <c r="AM17" s="148"/>
      <c r="AN17" s="152"/>
      <c r="AO17" s="148"/>
      <c r="AP17" s="14"/>
      <c r="AQ17" s="151"/>
      <c r="AR17" s="16"/>
      <c r="AS17" s="16"/>
      <c r="AT17" s="7"/>
      <c r="AU17" s="19"/>
      <c r="AV17" s="16"/>
      <c r="AW17" s="14"/>
    </row>
    <row r="18" spans="1:49" ht="29.25" customHeight="1">
      <c r="A18" s="151"/>
      <c r="B18" s="148"/>
      <c r="C18" s="148"/>
      <c r="D18" s="1"/>
      <c r="E18" s="148"/>
      <c r="F18" s="148"/>
      <c r="G18" s="149"/>
      <c r="H18" s="149"/>
      <c r="I18" s="149"/>
      <c r="J18" s="18"/>
      <c r="K18" s="150"/>
      <c r="L18" s="149"/>
      <c r="M18" s="20"/>
      <c r="N18" s="148"/>
      <c r="O18" s="148"/>
      <c r="P18" s="148"/>
      <c r="Q18" s="148"/>
      <c r="R18" s="147"/>
      <c r="S18" s="45"/>
      <c r="T18" s="150"/>
      <c r="U18" s="149"/>
      <c r="V18" s="149"/>
      <c r="W18" s="149"/>
      <c r="X18" s="40"/>
      <c r="Y18" s="150"/>
      <c r="Z18" s="149"/>
      <c r="AA18" s="148"/>
      <c r="AB18" s="149"/>
      <c r="AC18" s="149"/>
      <c r="AD18" s="1"/>
      <c r="AE18" s="1"/>
      <c r="AF18" s="1"/>
      <c r="AG18" s="18"/>
      <c r="AH18" s="2"/>
      <c r="AI18" s="148"/>
      <c r="AJ18" s="48"/>
      <c r="AK18" s="148"/>
      <c r="AL18" s="148"/>
      <c r="AM18" s="148"/>
      <c r="AN18" s="152"/>
      <c r="AO18" s="148"/>
      <c r="AP18" s="14"/>
      <c r="AQ18" s="151"/>
      <c r="AR18" s="16"/>
      <c r="AS18" s="16"/>
      <c r="AT18" s="7"/>
      <c r="AU18" s="19"/>
      <c r="AV18" s="16"/>
      <c r="AW18" s="14"/>
    </row>
    <row r="19" spans="1:49" ht="29.25" customHeight="1">
      <c r="A19" s="151"/>
      <c r="B19" s="148"/>
      <c r="C19" s="148"/>
      <c r="D19" s="1"/>
      <c r="E19" s="148"/>
      <c r="F19" s="148"/>
      <c r="G19" s="149"/>
      <c r="H19" s="149"/>
      <c r="I19" s="149"/>
      <c r="J19" s="18"/>
      <c r="K19" s="150"/>
      <c r="L19" s="149"/>
      <c r="M19" s="20"/>
      <c r="N19" s="148"/>
      <c r="O19" s="148"/>
      <c r="P19" s="148"/>
      <c r="Q19" s="148"/>
      <c r="R19" s="147"/>
      <c r="S19" s="45"/>
      <c r="T19" s="150"/>
      <c r="U19" s="149"/>
      <c r="V19" s="149"/>
      <c r="W19" s="149"/>
      <c r="X19" s="40"/>
      <c r="Y19" s="150"/>
      <c r="Z19" s="149"/>
      <c r="AA19" s="148"/>
      <c r="AB19" s="149"/>
      <c r="AC19" s="149"/>
      <c r="AD19" s="1"/>
      <c r="AE19" s="1"/>
      <c r="AF19" s="1"/>
      <c r="AG19" s="18"/>
      <c r="AH19" s="2"/>
      <c r="AI19" s="148"/>
      <c r="AJ19" s="48"/>
      <c r="AK19" s="148"/>
      <c r="AL19" s="148"/>
      <c r="AM19" s="148"/>
      <c r="AN19" s="152"/>
      <c r="AO19" s="148"/>
      <c r="AP19" s="14"/>
      <c r="AQ19" s="151"/>
      <c r="AR19" s="16"/>
      <c r="AS19" s="16"/>
      <c r="AT19" s="7"/>
      <c r="AU19" s="19"/>
      <c r="AV19" s="16"/>
      <c r="AW19" s="14"/>
    </row>
    <row r="20" spans="1:49" ht="29.25" customHeight="1">
      <c r="A20" s="151"/>
      <c r="B20" s="148"/>
      <c r="C20" s="148"/>
      <c r="D20" s="1"/>
      <c r="E20" s="148"/>
      <c r="F20" s="148"/>
      <c r="G20" s="149"/>
      <c r="H20" s="149"/>
      <c r="I20" s="149"/>
      <c r="J20" s="18"/>
      <c r="K20" s="150"/>
      <c r="L20" s="149"/>
      <c r="M20" s="20"/>
      <c r="N20" s="148"/>
      <c r="O20" s="148"/>
      <c r="P20" s="148"/>
      <c r="Q20" s="148"/>
      <c r="R20" s="147"/>
      <c r="S20" s="45"/>
      <c r="T20" s="150"/>
      <c r="U20" s="149"/>
      <c r="V20" s="149"/>
      <c r="W20" s="149"/>
      <c r="X20" s="40"/>
      <c r="Y20" s="150"/>
      <c r="Z20" s="149"/>
      <c r="AA20" s="148"/>
      <c r="AB20" s="149"/>
      <c r="AC20" s="149"/>
      <c r="AD20" s="1"/>
      <c r="AE20" s="1"/>
      <c r="AF20" s="1"/>
      <c r="AG20" s="18"/>
      <c r="AH20" s="2"/>
      <c r="AI20" s="148"/>
      <c r="AJ20" s="48"/>
      <c r="AK20" s="148"/>
      <c r="AL20" s="148"/>
      <c r="AM20" s="148"/>
      <c r="AN20" s="152"/>
      <c r="AO20" s="148"/>
      <c r="AP20" s="14"/>
      <c r="AQ20" s="151"/>
      <c r="AR20" s="16"/>
      <c r="AS20" s="16"/>
      <c r="AT20" s="7"/>
      <c r="AU20" s="19"/>
      <c r="AV20" s="16"/>
      <c r="AW20" s="14"/>
    </row>
    <row r="21" spans="1:49" ht="29.25" customHeight="1">
      <c r="A21" s="151"/>
      <c r="B21" s="148"/>
      <c r="C21" s="148"/>
      <c r="D21" s="1"/>
      <c r="E21" s="148"/>
      <c r="F21" s="148"/>
      <c r="G21" s="149"/>
      <c r="H21" s="149"/>
      <c r="I21" s="149"/>
      <c r="J21" s="18"/>
      <c r="K21" s="150"/>
      <c r="L21" s="149"/>
      <c r="M21" s="20"/>
      <c r="N21" s="148"/>
      <c r="O21" s="148"/>
      <c r="P21" s="148"/>
      <c r="Q21" s="148"/>
      <c r="R21" s="147"/>
      <c r="S21" s="45"/>
      <c r="T21" s="150"/>
      <c r="U21" s="149"/>
      <c r="V21" s="149"/>
      <c r="W21" s="149"/>
      <c r="X21" s="40"/>
      <c r="Y21" s="150"/>
      <c r="Z21" s="149"/>
      <c r="AA21" s="148"/>
      <c r="AB21" s="149"/>
      <c r="AC21" s="149"/>
      <c r="AD21" s="1"/>
      <c r="AE21" s="1"/>
      <c r="AF21" s="1"/>
      <c r="AG21" s="18"/>
      <c r="AH21" s="2"/>
      <c r="AI21" s="148"/>
      <c r="AJ21" s="48"/>
      <c r="AK21" s="148"/>
      <c r="AL21" s="148"/>
      <c r="AM21" s="148"/>
      <c r="AN21" s="152"/>
      <c r="AO21" s="148"/>
      <c r="AP21" s="14"/>
      <c r="AQ21" s="151"/>
      <c r="AR21" s="16"/>
      <c r="AS21" s="16"/>
      <c r="AT21" s="7"/>
      <c r="AU21" s="19"/>
      <c r="AV21" s="16"/>
      <c r="AW21" s="14"/>
    </row>
    <row r="22" spans="1:49" ht="29.25" customHeight="1">
      <c r="A22" s="151"/>
      <c r="B22" s="148"/>
      <c r="C22" s="148"/>
      <c r="D22" s="1"/>
      <c r="E22" s="148"/>
      <c r="F22" s="148"/>
      <c r="G22" s="149"/>
      <c r="H22" s="149"/>
      <c r="I22" s="149"/>
      <c r="J22" s="18"/>
      <c r="K22" s="150"/>
      <c r="L22" s="149"/>
      <c r="M22" s="20"/>
      <c r="N22" s="148"/>
      <c r="O22" s="148"/>
      <c r="P22" s="148"/>
      <c r="Q22" s="148"/>
      <c r="R22" s="147"/>
      <c r="S22" s="45"/>
      <c r="T22" s="150"/>
      <c r="U22" s="149"/>
      <c r="V22" s="149"/>
      <c r="W22" s="149"/>
      <c r="X22" s="40"/>
      <c r="Y22" s="150"/>
      <c r="Z22" s="149"/>
      <c r="AA22" s="148"/>
      <c r="AB22" s="149"/>
      <c r="AC22" s="149"/>
      <c r="AD22" s="1"/>
      <c r="AE22" s="1"/>
      <c r="AF22" s="1"/>
      <c r="AG22" s="18"/>
      <c r="AH22" s="2"/>
      <c r="AI22" s="148"/>
      <c r="AJ22" s="48"/>
      <c r="AK22" s="148"/>
      <c r="AL22" s="148"/>
      <c r="AM22" s="148"/>
      <c r="AN22" s="152"/>
      <c r="AO22" s="148"/>
      <c r="AP22" s="14"/>
      <c r="AQ22" s="151"/>
      <c r="AR22" s="16"/>
      <c r="AS22" s="16"/>
      <c r="AT22" s="7"/>
      <c r="AU22" s="19"/>
      <c r="AV22" s="16"/>
      <c r="AW22" s="14"/>
    </row>
    <row r="23" spans="1:49" ht="29.25" customHeight="1">
      <c r="A23" s="151"/>
      <c r="B23" s="148"/>
      <c r="C23" s="148"/>
      <c r="D23" s="1"/>
      <c r="E23" s="148"/>
      <c r="F23" s="148"/>
      <c r="G23" s="149"/>
      <c r="H23" s="149"/>
      <c r="I23" s="149"/>
      <c r="J23" s="18"/>
      <c r="K23" s="150"/>
      <c r="L23" s="149"/>
      <c r="M23" s="20"/>
      <c r="N23" s="148"/>
      <c r="O23" s="148"/>
      <c r="P23" s="148"/>
      <c r="Q23" s="148"/>
      <c r="R23" s="147"/>
      <c r="S23" s="45"/>
      <c r="T23" s="150"/>
      <c r="U23" s="149"/>
      <c r="V23" s="149"/>
      <c r="W23" s="149"/>
      <c r="X23" s="40"/>
      <c r="Y23" s="150"/>
      <c r="Z23" s="149"/>
      <c r="AA23" s="148"/>
      <c r="AB23" s="149"/>
      <c r="AC23" s="149"/>
      <c r="AD23" s="1"/>
      <c r="AE23" s="1"/>
      <c r="AF23" s="1"/>
      <c r="AG23" s="18"/>
      <c r="AH23" s="2"/>
      <c r="AI23" s="148"/>
      <c r="AJ23" s="48"/>
      <c r="AK23" s="148"/>
      <c r="AL23" s="148"/>
      <c r="AM23" s="148"/>
      <c r="AN23" s="152"/>
      <c r="AO23" s="148"/>
      <c r="AP23" s="14"/>
      <c r="AQ23" s="151"/>
      <c r="AR23" s="16"/>
      <c r="AS23" s="16"/>
      <c r="AT23" s="7"/>
      <c r="AU23" s="19"/>
      <c r="AV23" s="16"/>
      <c r="AW23" s="14"/>
    </row>
    <row r="24" spans="1:49" ht="29.25" customHeight="1">
      <c r="A24" s="151"/>
      <c r="B24" s="148"/>
      <c r="C24" s="148"/>
      <c r="D24" s="1"/>
      <c r="E24" s="148"/>
      <c r="F24" s="148"/>
      <c r="G24" s="149"/>
      <c r="H24" s="149"/>
      <c r="I24" s="149"/>
      <c r="J24" s="18"/>
      <c r="K24" s="150"/>
      <c r="L24" s="149"/>
      <c r="M24" s="20"/>
      <c r="N24" s="148"/>
      <c r="O24" s="148"/>
      <c r="P24" s="148"/>
      <c r="Q24" s="148"/>
      <c r="R24" s="147"/>
      <c r="S24" s="45"/>
      <c r="T24" s="150"/>
      <c r="U24" s="149"/>
      <c r="V24" s="149"/>
      <c r="W24" s="149"/>
      <c r="X24" s="40"/>
      <c r="Y24" s="150"/>
      <c r="Z24" s="149"/>
      <c r="AA24" s="148"/>
      <c r="AB24" s="149"/>
      <c r="AC24" s="149"/>
      <c r="AD24" s="1"/>
      <c r="AE24" s="1"/>
      <c r="AF24" s="1"/>
      <c r="AG24" s="18"/>
      <c r="AH24" s="2"/>
      <c r="AI24" s="148"/>
      <c r="AJ24" s="48"/>
      <c r="AK24" s="148"/>
      <c r="AL24" s="148"/>
      <c r="AM24" s="148"/>
      <c r="AN24" s="152"/>
      <c r="AO24" s="148"/>
      <c r="AP24" s="14"/>
      <c r="AQ24" s="151"/>
      <c r="AR24" s="16"/>
      <c r="AS24" s="16"/>
      <c r="AT24" s="7"/>
      <c r="AU24" s="19"/>
      <c r="AV24" s="16"/>
      <c r="AW24" s="14"/>
    </row>
    <row r="25" spans="1:49" ht="29.25" customHeight="1">
      <c r="A25" s="151"/>
      <c r="B25" s="148"/>
      <c r="C25" s="148"/>
      <c r="D25" s="1"/>
      <c r="E25" s="148"/>
      <c r="F25" s="148"/>
      <c r="G25" s="149"/>
      <c r="H25" s="149"/>
      <c r="I25" s="149"/>
      <c r="J25" s="18"/>
      <c r="K25" s="150"/>
      <c r="L25" s="149"/>
      <c r="M25" s="20"/>
      <c r="N25" s="148"/>
      <c r="O25" s="148"/>
      <c r="P25" s="148"/>
      <c r="Q25" s="148"/>
      <c r="R25" s="147"/>
      <c r="S25" s="45"/>
      <c r="T25" s="150"/>
      <c r="U25" s="149"/>
      <c r="V25" s="149"/>
      <c r="W25" s="149"/>
      <c r="X25" s="40"/>
      <c r="Y25" s="150"/>
      <c r="Z25" s="149"/>
      <c r="AA25" s="148"/>
      <c r="AB25" s="149"/>
      <c r="AC25" s="149"/>
      <c r="AD25" s="1"/>
      <c r="AE25" s="1"/>
      <c r="AF25" s="1"/>
      <c r="AG25" s="18"/>
      <c r="AH25" s="2"/>
      <c r="AI25" s="148"/>
      <c r="AJ25" s="48"/>
      <c r="AK25" s="148"/>
      <c r="AL25" s="148"/>
      <c r="AM25" s="148"/>
      <c r="AN25" s="152"/>
      <c r="AO25" s="148"/>
      <c r="AP25" s="14"/>
      <c r="AQ25" s="151"/>
      <c r="AR25" s="16"/>
      <c r="AS25" s="16"/>
      <c r="AT25" s="7"/>
      <c r="AU25" s="19"/>
      <c r="AV25" s="16"/>
      <c r="AW25" s="14"/>
    </row>
    <row r="26" spans="1:49" ht="29.25" customHeight="1">
      <c r="A26" s="151"/>
      <c r="B26" s="148"/>
      <c r="C26" s="148"/>
      <c r="D26" s="1"/>
      <c r="E26" s="148"/>
      <c r="F26" s="148"/>
      <c r="G26" s="149"/>
      <c r="H26" s="149"/>
      <c r="I26" s="149"/>
      <c r="J26" s="18"/>
      <c r="K26" s="150"/>
      <c r="L26" s="149"/>
      <c r="M26" s="20"/>
      <c r="N26" s="148"/>
      <c r="O26" s="148"/>
      <c r="P26" s="148"/>
      <c r="Q26" s="148"/>
      <c r="R26" s="147"/>
      <c r="S26" s="45"/>
      <c r="T26" s="150"/>
      <c r="U26" s="149"/>
      <c r="V26" s="149"/>
      <c r="W26" s="149"/>
      <c r="X26" s="40"/>
      <c r="Y26" s="150"/>
      <c r="Z26" s="149"/>
      <c r="AA26" s="148"/>
      <c r="AB26" s="149"/>
      <c r="AC26" s="149"/>
      <c r="AD26" s="1"/>
      <c r="AE26" s="1"/>
      <c r="AF26" s="1"/>
      <c r="AG26" s="18"/>
      <c r="AH26" s="2"/>
      <c r="AI26" s="148"/>
      <c r="AJ26" s="48"/>
      <c r="AK26" s="148"/>
      <c r="AL26" s="148"/>
      <c r="AM26" s="148"/>
      <c r="AN26" s="152"/>
      <c r="AO26" s="148"/>
      <c r="AP26" s="14"/>
      <c r="AQ26" s="151"/>
      <c r="AR26" s="16"/>
      <c r="AS26" s="16"/>
      <c r="AT26" s="7"/>
      <c r="AU26" s="19"/>
      <c r="AV26" s="16"/>
      <c r="AW26" s="14"/>
    </row>
    <row r="27" spans="1:49" ht="29.25" customHeight="1">
      <c r="A27" s="151"/>
      <c r="B27" s="148"/>
      <c r="C27" s="148"/>
      <c r="D27" s="1"/>
      <c r="E27" s="148"/>
      <c r="F27" s="148"/>
      <c r="G27" s="149"/>
      <c r="H27" s="149"/>
      <c r="I27" s="149"/>
      <c r="J27" s="18"/>
      <c r="K27" s="150"/>
      <c r="L27" s="149"/>
      <c r="M27" s="20"/>
      <c r="N27" s="148"/>
      <c r="O27" s="148"/>
      <c r="P27" s="148"/>
      <c r="Q27" s="148"/>
      <c r="R27" s="147"/>
      <c r="S27" s="45"/>
      <c r="T27" s="150"/>
      <c r="U27" s="149"/>
      <c r="V27" s="149"/>
      <c r="W27" s="149"/>
      <c r="X27" s="40"/>
      <c r="Y27" s="150"/>
      <c r="Z27" s="149"/>
      <c r="AA27" s="148"/>
      <c r="AB27" s="149"/>
      <c r="AC27" s="149"/>
      <c r="AD27" s="1"/>
      <c r="AE27" s="1"/>
      <c r="AF27" s="1"/>
      <c r="AG27" s="18"/>
      <c r="AH27" s="2"/>
      <c r="AI27" s="148"/>
      <c r="AJ27" s="48"/>
      <c r="AK27" s="148"/>
      <c r="AL27" s="148"/>
      <c r="AM27" s="148"/>
      <c r="AN27" s="152"/>
      <c r="AO27" s="148"/>
      <c r="AP27" s="14"/>
      <c r="AQ27" s="151"/>
      <c r="AR27" s="16"/>
      <c r="AS27" s="16"/>
      <c r="AT27" s="7"/>
      <c r="AU27" s="19"/>
      <c r="AV27" s="16"/>
      <c r="AW27" s="14"/>
    </row>
    <row r="28" spans="1:49" ht="29.25" customHeight="1">
      <c r="A28" s="151"/>
      <c r="B28" s="148"/>
      <c r="C28" s="148"/>
      <c r="D28" s="1"/>
      <c r="E28" s="148"/>
      <c r="F28" s="148"/>
      <c r="G28" s="149"/>
      <c r="H28" s="149"/>
      <c r="I28" s="149"/>
      <c r="J28" s="18"/>
      <c r="K28" s="150"/>
      <c r="L28" s="149"/>
      <c r="M28" s="20"/>
      <c r="N28" s="148"/>
      <c r="O28" s="148"/>
      <c r="P28" s="148"/>
      <c r="Q28" s="148"/>
      <c r="R28" s="147"/>
      <c r="S28" s="45"/>
      <c r="T28" s="150"/>
      <c r="U28" s="149"/>
      <c r="V28" s="149"/>
      <c r="W28" s="149"/>
      <c r="X28" s="40"/>
      <c r="Y28" s="150"/>
      <c r="Z28" s="149"/>
      <c r="AA28" s="148"/>
      <c r="AB28" s="149"/>
      <c r="AC28" s="149"/>
      <c r="AD28" s="1"/>
      <c r="AE28" s="1"/>
      <c r="AF28" s="1"/>
      <c r="AG28" s="18"/>
      <c r="AH28" s="2"/>
      <c r="AI28" s="148"/>
      <c r="AJ28" s="48"/>
      <c r="AK28" s="148"/>
      <c r="AL28" s="148"/>
      <c r="AM28" s="148"/>
      <c r="AN28" s="152"/>
      <c r="AO28" s="148"/>
      <c r="AP28" s="14"/>
      <c r="AQ28" s="151"/>
      <c r="AR28" s="16"/>
      <c r="AS28" s="16"/>
      <c r="AT28" s="7"/>
      <c r="AU28" s="19"/>
      <c r="AV28" s="16"/>
      <c r="AW28" s="14"/>
    </row>
    <row r="29" spans="1:49" ht="29.25" customHeight="1">
      <c r="A29" s="151"/>
      <c r="B29" s="148"/>
      <c r="C29" s="148"/>
      <c r="D29" s="1"/>
      <c r="E29" s="148"/>
      <c r="F29" s="148"/>
      <c r="G29" s="149"/>
      <c r="H29" s="149"/>
      <c r="I29" s="149"/>
      <c r="J29" s="18"/>
      <c r="K29" s="150"/>
      <c r="L29" s="149"/>
      <c r="M29" s="20"/>
      <c r="N29" s="148"/>
      <c r="O29" s="148"/>
      <c r="P29" s="148"/>
      <c r="Q29" s="148"/>
      <c r="R29" s="147"/>
      <c r="S29" s="45"/>
      <c r="T29" s="150"/>
      <c r="U29" s="149"/>
      <c r="V29" s="149"/>
      <c r="W29" s="149"/>
      <c r="X29" s="40"/>
      <c r="Y29" s="150"/>
      <c r="Z29" s="149"/>
      <c r="AA29" s="148"/>
      <c r="AB29" s="149"/>
      <c r="AC29" s="149"/>
      <c r="AD29" s="1"/>
      <c r="AE29" s="1"/>
      <c r="AF29" s="1"/>
      <c r="AG29" s="18"/>
      <c r="AH29" s="2"/>
      <c r="AI29" s="148"/>
      <c r="AJ29" s="16"/>
      <c r="AK29" s="148"/>
      <c r="AL29" s="148"/>
      <c r="AM29" s="148"/>
      <c r="AN29" s="152"/>
      <c r="AO29" s="148"/>
      <c r="AP29" s="50"/>
      <c r="AQ29" s="151"/>
      <c r="AR29" s="16"/>
      <c r="AS29" s="16"/>
      <c r="AT29" s="7"/>
      <c r="AU29" s="19"/>
      <c r="AV29" s="16"/>
      <c r="AW29" s="14"/>
    </row>
  </sheetData>
  <mergeCells count="49">
    <mergeCell ref="AH4:AH5"/>
    <mergeCell ref="AI4:AI5"/>
    <mergeCell ref="AJ4:AJ5"/>
    <mergeCell ref="AK4:AK5"/>
    <mergeCell ref="AV4:AW4"/>
    <mergeCell ref="AN4:AN5"/>
    <mergeCell ref="AO4:AO5"/>
    <mergeCell ref="AQ4:AQ5"/>
    <mergeCell ref="AR4:AR5"/>
    <mergeCell ref="AS4:AS5"/>
    <mergeCell ref="AT4:AU4"/>
    <mergeCell ref="AI3:AK3"/>
    <mergeCell ref="AL3:AL5"/>
    <mergeCell ref="AM3:AO3"/>
    <mergeCell ref="AP3:AP5"/>
    <mergeCell ref="AQ3:AS3"/>
    <mergeCell ref="AM4:AM5"/>
    <mergeCell ref="P4:P5"/>
    <mergeCell ref="Q4:Q5"/>
    <mergeCell ref="R4:R5"/>
    <mergeCell ref="S4:S5"/>
    <mergeCell ref="Z3:AH3"/>
    <mergeCell ref="T4:T5"/>
    <mergeCell ref="U4:U5"/>
    <mergeCell ref="V4:Y4"/>
    <mergeCell ref="Z4:Z5"/>
    <mergeCell ref="AA4:AA5"/>
    <mergeCell ref="AB4:AB5"/>
    <mergeCell ref="AC4:AC5"/>
    <mergeCell ref="AD4:AD5"/>
    <mergeCell ref="AE4:AE5"/>
    <mergeCell ref="AF4:AF5"/>
    <mergeCell ref="AG4:AG5"/>
    <mergeCell ref="A1:AW1"/>
    <mergeCell ref="A2:AW2"/>
    <mergeCell ref="AT3:AW3"/>
    <mergeCell ref="A3:A5"/>
    <mergeCell ref="B3:D4"/>
    <mergeCell ref="E3:E5"/>
    <mergeCell ref="F3:F5"/>
    <mergeCell ref="G3:G5"/>
    <mergeCell ref="H3:J4"/>
    <mergeCell ref="K3:T3"/>
    <mergeCell ref="U3:Y3"/>
    <mergeCell ref="K4:K5"/>
    <mergeCell ref="L4:L5"/>
    <mergeCell ref="M4:M5"/>
    <mergeCell ref="N4:N5"/>
    <mergeCell ref="O4:O5"/>
  </mergeCells>
  <phoneticPr fontId="7" type="noConversion"/>
  <pageMargins left="0.7" right="0.7" top="0.75" bottom="0.75" header="0.3" footer="0.3"/>
  <pageSetup paperSize="9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Y45"/>
  <sheetViews>
    <sheetView view="pageBreakPreview" zoomScale="55" zoomScaleNormal="10" zoomScaleSheetLayoutView="55" workbookViewId="0">
      <selection activeCell="W34" sqref="W34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76.75" style="8" hidden="1" customWidth="1"/>
    <col min="36" max="36" width="9.25" style="13" hidden="1" customWidth="1"/>
    <col min="37" max="37" width="127" style="8" hidden="1" customWidth="1"/>
    <col min="38" max="38" width="19.625" style="3" hidden="1" customWidth="1"/>
    <col min="39" max="39" width="81.75" style="3" hidden="1" customWidth="1"/>
    <col min="40" max="40" width="11.375" style="4" hidden="1" customWidth="1"/>
    <col min="41" max="41" width="19.625" style="3" hidden="1" customWidth="1"/>
    <col min="42" max="42" width="16.375" style="3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3" style="6" bestFit="1" customWidth="1"/>
    <col min="50" max="50" width="10.625" style="3" bestFit="1" customWidth="1"/>
    <col min="51" max="51" width="13" style="3" bestFit="1" customWidth="1"/>
    <col min="52" max="16384" width="3.625" style="3"/>
  </cols>
  <sheetData>
    <row r="1" spans="1:51" ht="29.25" customHeight="1">
      <c r="A1" s="165" t="s">
        <v>187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</row>
    <row r="2" spans="1:51" ht="29.25" customHeight="1">
      <c r="A2" s="178" t="s">
        <v>0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8"/>
      <c r="AT2" s="178"/>
      <c r="AU2" s="178"/>
      <c r="AV2" s="178"/>
      <c r="AW2" s="178"/>
      <c r="AX2" s="178"/>
      <c r="AY2" s="178"/>
    </row>
    <row r="3" spans="1:51" ht="29.25" customHeight="1">
      <c r="A3" s="166" t="s">
        <v>1</v>
      </c>
      <c r="B3" s="167" t="s">
        <v>2</v>
      </c>
      <c r="C3" s="168"/>
      <c r="D3" s="169"/>
      <c r="E3" s="162" t="s">
        <v>3</v>
      </c>
      <c r="F3" s="162" t="s">
        <v>4</v>
      </c>
      <c r="G3" s="163" t="s">
        <v>5</v>
      </c>
      <c r="H3" s="163" t="s">
        <v>6</v>
      </c>
      <c r="I3" s="163"/>
      <c r="J3" s="163"/>
      <c r="K3" s="163" t="s">
        <v>7</v>
      </c>
      <c r="L3" s="163"/>
      <c r="M3" s="163"/>
      <c r="N3" s="163"/>
      <c r="O3" s="163"/>
      <c r="P3" s="163"/>
      <c r="Q3" s="163"/>
      <c r="R3" s="163"/>
      <c r="S3" s="163"/>
      <c r="T3" s="163"/>
      <c r="U3" s="163" t="s">
        <v>8</v>
      </c>
      <c r="V3" s="163"/>
      <c r="W3" s="163"/>
      <c r="X3" s="163"/>
      <c r="Y3" s="163"/>
      <c r="Z3" s="163" t="s">
        <v>9</v>
      </c>
      <c r="AA3" s="163"/>
      <c r="AB3" s="163"/>
      <c r="AC3" s="163"/>
      <c r="AD3" s="163"/>
      <c r="AE3" s="163"/>
      <c r="AF3" s="163"/>
      <c r="AG3" s="163"/>
      <c r="AH3" s="163"/>
      <c r="AI3" s="162" t="s">
        <v>10</v>
      </c>
      <c r="AJ3" s="162"/>
      <c r="AK3" s="162"/>
      <c r="AL3" s="162" t="s">
        <v>11</v>
      </c>
      <c r="AM3" s="162" t="s">
        <v>12</v>
      </c>
      <c r="AN3" s="162"/>
      <c r="AO3" s="162"/>
      <c r="AP3" s="162" t="s">
        <v>13</v>
      </c>
      <c r="AQ3" s="162" t="s">
        <v>14</v>
      </c>
      <c r="AR3" s="162"/>
      <c r="AS3" s="162"/>
      <c r="AT3" s="162" t="s">
        <v>15</v>
      </c>
      <c r="AU3" s="162"/>
      <c r="AV3" s="162"/>
      <c r="AW3" s="162"/>
      <c r="AX3" s="162"/>
      <c r="AY3" s="162"/>
    </row>
    <row r="4" spans="1:51" ht="29.25" customHeight="1">
      <c r="A4" s="166"/>
      <c r="B4" s="170"/>
      <c r="C4" s="171"/>
      <c r="D4" s="172"/>
      <c r="E4" s="162"/>
      <c r="F4" s="162"/>
      <c r="G4" s="163"/>
      <c r="H4" s="163"/>
      <c r="I4" s="163"/>
      <c r="J4" s="163"/>
      <c r="K4" s="164" t="s">
        <v>16</v>
      </c>
      <c r="L4" s="163" t="s">
        <v>17</v>
      </c>
      <c r="M4" s="163" t="s">
        <v>18</v>
      </c>
      <c r="N4" s="162" t="s">
        <v>19</v>
      </c>
      <c r="O4" s="162" t="s">
        <v>20</v>
      </c>
      <c r="P4" s="162" t="s">
        <v>21</v>
      </c>
      <c r="Q4" s="162" t="s">
        <v>22</v>
      </c>
      <c r="R4" s="176" t="s">
        <v>23</v>
      </c>
      <c r="S4" s="163" t="s">
        <v>24</v>
      </c>
      <c r="T4" s="164" t="s">
        <v>25</v>
      </c>
      <c r="U4" s="163" t="s">
        <v>26</v>
      </c>
      <c r="V4" s="163" t="s">
        <v>27</v>
      </c>
      <c r="W4" s="163"/>
      <c r="X4" s="163"/>
      <c r="Y4" s="163"/>
      <c r="Z4" s="163" t="s">
        <v>28</v>
      </c>
      <c r="AA4" s="163" t="s">
        <v>29</v>
      </c>
      <c r="AB4" s="163" t="s">
        <v>30</v>
      </c>
      <c r="AC4" s="163" t="s">
        <v>31</v>
      </c>
      <c r="AD4" s="163" t="s">
        <v>32</v>
      </c>
      <c r="AE4" s="163" t="s">
        <v>33</v>
      </c>
      <c r="AF4" s="163" t="s">
        <v>34</v>
      </c>
      <c r="AG4" s="163" t="s">
        <v>35</v>
      </c>
      <c r="AH4" s="175" t="s">
        <v>51</v>
      </c>
      <c r="AI4" s="162" t="s">
        <v>36</v>
      </c>
      <c r="AJ4" s="173" t="s">
        <v>37</v>
      </c>
      <c r="AK4" s="162" t="s">
        <v>38</v>
      </c>
      <c r="AL4" s="162"/>
      <c r="AM4" s="162" t="s">
        <v>36</v>
      </c>
      <c r="AN4" s="173" t="s">
        <v>37</v>
      </c>
      <c r="AO4" s="162" t="s">
        <v>53</v>
      </c>
      <c r="AP4" s="162"/>
      <c r="AQ4" s="162" t="s">
        <v>54</v>
      </c>
      <c r="AR4" s="162" t="s">
        <v>55</v>
      </c>
      <c r="AS4" s="162" t="s">
        <v>56</v>
      </c>
      <c r="AT4" s="162" t="s">
        <v>39</v>
      </c>
      <c r="AU4" s="162"/>
      <c r="AV4" s="162" t="s">
        <v>40</v>
      </c>
      <c r="AW4" s="162"/>
      <c r="AX4" s="161" t="s">
        <v>209</v>
      </c>
      <c r="AY4" s="161"/>
    </row>
    <row r="5" spans="1:51" ht="29.25" customHeight="1">
      <c r="A5" s="166"/>
      <c r="B5" s="51" t="s">
        <v>41</v>
      </c>
      <c r="C5" s="51" t="s">
        <v>42</v>
      </c>
      <c r="D5" s="51" t="s">
        <v>57</v>
      </c>
      <c r="E5" s="162"/>
      <c r="F5" s="162"/>
      <c r="G5" s="163"/>
      <c r="H5" s="52" t="s">
        <v>43</v>
      </c>
      <c r="I5" s="52" t="s">
        <v>44</v>
      </c>
      <c r="J5" s="52" t="s">
        <v>45</v>
      </c>
      <c r="K5" s="164"/>
      <c r="L5" s="163"/>
      <c r="M5" s="163"/>
      <c r="N5" s="162"/>
      <c r="O5" s="162"/>
      <c r="P5" s="162"/>
      <c r="Q5" s="162"/>
      <c r="R5" s="177"/>
      <c r="S5" s="163"/>
      <c r="T5" s="164"/>
      <c r="U5" s="163"/>
      <c r="V5" s="52" t="s">
        <v>28</v>
      </c>
      <c r="W5" s="52" t="s">
        <v>46</v>
      </c>
      <c r="X5" s="52" t="s">
        <v>47</v>
      </c>
      <c r="Y5" s="53" t="s">
        <v>48</v>
      </c>
      <c r="Z5" s="163"/>
      <c r="AA5" s="163"/>
      <c r="AB5" s="163"/>
      <c r="AC5" s="163"/>
      <c r="AD5" s="163"/>
      <c r="AE5" s="163"/>
      <c r="AF5" s="163"/>
      <c r="AG5" s="163"/>
      <c r="AH5" s="163"/>
      <c r="AI5" s="162"/>
      <c r="AJ5" s="173"/>
      <c r="AK5" s="162"/>
      <c r="AL5" s="162"/>
      <c r="AM5" s="162"/>
      <c r="AN5" s="173"/>
      <c r="AO5" s="162"/>
      <c r="AP5" s="162"/>
      <c r="AQ5" s="162"/>
      <c r="AR5" s="162"/>
      <c r="AS5" s="162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</row>
    <row r="6" spans="1:51" ht="29.25" customHeight="1">
      <c r="A6" s="55"/>
      <c r="B6" s="51"/>
      <c r="C6" s="51"/>
      <c r="D6" s="51"/>
      <c r="E6" s="51"/>
      <c r="F6" s="51"/>
      <c r="G6" s="52"/>
      <c r="H6" s="52"/>
      <c r="I6" s="52"/>
      <c r="J6" s="17">
        <f>SUM(J7:J58)</f>
        <v>1720848670</v>
      </c>
      <c r="K6" s="53"/>
      <c r="L6" s="52"/>
      <c r="M6" s="20"/>
      <c r="N6" s="51"/>
      <c r="O6" s="51"/>
      <c r="P6" s="51"/>
      <c r="Q6" s="51"/>
      <c r="R6" s="44"/>
      <c r="S6" s="45"/>
      <c r="T6" s="53"/>
      <c r="U6" s="52"/>
      <c r="V6" s="52"/>
      <c r="W6" s="52"/>
      <c r="X6" s="40"/>
      <c r="Y6" s="53"/>
      <c r="Z6" s="52"/>
      <c r="AA6" s="52"/>
      <c r="AB6" s="52"/>
      <c r="AC6" s="52"/>
      <c r="AD6" s="52"/>
      <c r="AE6" s="52"/>
      <c r="AF6" s="52"/>
      <c r="AG6" s="17">
        <f>SUM(AG7:AG58)</f>
        <v>1573664960</v>
      </c>
      <c r="AH6" s="2">
        <f t="shared" ref="AH6:AH24" si="0">SUM(AG6/J6)*100</f>
        <v>91.44702770406883</v>
      </c>
      <c r="AI6" s="51"/>
      <c r="AJ6" s="48"/>
      <c r="AK6" s="51"/>
      <c r="AL6" s="51"/>
      <c r="AM6" s="51"/>
      <c r="AN6" s="54"/>
      <c r="AO6" s="51"/>
      <c r="AP6" s="14"/>
      <c r="AQ6" s="51"/>
      <c r="AR6" s="51"/>
      <c r="AS6" s="51"/>
      <c r="AT6" s="7"/>
      <c r="AU6" s="5"/>
      <c r="AV6" s="7"/>
      <c r="AW6" s="5"/>
      <c r="AX6" s="21"/>
      <c r="AY6" s="21"/>
    </row>
    <row r="7" spans="1:51" ht="29.25" customHeight="1">
      <c r="A7" s="24">
        <v>1</v>
      </c>
      <c r="B7" s="26" t="s">
        <v>75</v>
      </c>
      <c r="C7" s="26" t="s">
        <v>76</v>
      </c>
      <c r="D7" s="25">
        <v>42370</v>
      </c>
      <c r="E7" s="26" t="s">
        <v>52</v>
      </c>
      <c r="F7" s="26" t="s">
        <v>120</v>
      </c>
      <c r="G7" s="27" t="s">
        <v>113</v>
      </c>
      <c r="H7" s="27" t="str">
        <f>G7</f>
        <v>2016년도 한국만화영상진흥원 시설관리(시설, 경비, 미화) 용역</v>
      </c>
      <c r="I7" s="27" t="s">
        <v>114</v>
      </c>
      <c r="J7" s="28">
        <v>934560000</v>
      </c>
      <c r="K7" s="25">
        <v>42347</v>
      </c>
      <c r="L7" s="27" t="s">
        <v>115</v>
      </c>
      <c r="M7" s="37">
        <v>0.87744999999999995</v>
      </c>
      <c r="N7" s="26" t="s">
        <v>116</v>
      </c>
      <c r="O7" s="26" t="s">
        <v>117</v>
      </c>
      <c r="P7" s="26" t="s">
        <v>118</v>
      </c>
      <c r="Q7" s="26" t="s">
        <v>122</v>
      </c>
      <c r="R7" s="60">
        <f>J7</f>
        <v>934560000</v>
      </c>
      <c r="S7" s="41">
        <v>925628000</v>
      </c>
      <c r="T7" s="29">
        <v>42353</v>
      </c>
      <c r="U7" s="27">
        <v>735</v>
      </c>
      <c r="V7" s="27" t="s">
        <v>119</v>
      </c>
      <c r="W7" s="27" t="s">
        <v>123</v>
      </c>
      <c r="X7" s="41">
        <v>812312370</v>
      </c>
      <c r="Y7" s="29"/>
      <c r="Z7" s="27" t="s">
        <v>119</v>
      </c>
      <c r="AA7" s="26" t="s">
        <v>101</v>
      </c>
      <c r="AB7" s="27" t="s">
        <v>123</v>
      </c>
      <c r="AC7" s="27">
        <v>1</v>
      </c>
      <c r="AD7" s="25">
        <v>42370</v>
      </c>
      <c r="AE7" s="25">
        <v>42370</v>
      </c>
      <c r="AF7" s="25">
        <v>42735</v>
      </c>
      <c r="AG7" s="28">
        <v>812312370</v>
      </c>
      <c r="AH7" s="62">
        <f>SUM(AG7/S7)</f>
        <v>0.87757972965381337</v>
      </c>
      <c r="AI7" s="26"/>
      <c r="AJ7" s="49"/>
      <c r="AK7" s="26"/>
      <c r="AL7" s="26"/>
      <c r="AM7" s="26"/>
      <c r="AN7" s="31"/>
      <c r="AO7" s="26"/>
      <c r="AP7" s="35"/>
      <c r="AQ7" s="24" t="s">
        <v>103</v>
      </c>
      <c r="AR7" s="32"/>
      <c r="AS7" s="32"/>
      <c r="AT7" s="33"/>
      <c r="AU7" s="34"/>
      <c r="AV7" s="32"/>
      <c r="AW7" s="35"/>
      <c r="AX7" s="32">
        <v>42404</v>
      </c>
      <c r="AY7" s="35">
        <v>67692690</v>
      </c>
    </row>
    <row r="8" spans="1:51" ht="29.25" customHeight="1">
      <c r="A8" s="24">
        <v>2</v>
      </c>
      <c r="B8" s="26" t="s">
        <v>75</v>
      </c>
      <c r="C8" s="26" t="s">
        <v>76</v>
      </c>
      <c r="D8" s="25">
        <v>42373</v>
      </c>
      <c r="E8" s="26" t="s">
        <v>52</v>
      </c>
      <c r="F8" s="26" t="s">
        <v>60</v>
      </c>
      <c r="G8" s="27" t="s">
        <v>97</v>
      </c>
      <c r="H8" s="27" t="str">
        <f t="shared" ref="H8:H41" si="1">G8</f>
        <v>2016년도 승강기 및 에스컬레이터 유지보수</v>
      </c>
      <c r="I8" s="27" t="s">
        <v>98</v>
      </c>
      <c r="J8" s="28">
        <v>10977120</v>
      </c>
      <c r="K8" s="29"/>
      <c r="L8" s="27"/>
      <c r="M8" s="37"/>
      <c r="N8" s="26"/>
      <c r="O8" s="26"/>
      <c r="P8" s="26"/>
      <c r="Q8" s="26"/>
      <c r="R8" s="46"/>
      <c r="S8" s="47"/>
      <c r="T8" s="29"/>
      <c r="U8" s="27"/>
      <c r="V8" s="27"/>
      <c r="W8" s="27"/>
      <c r="X8" s="43"/>
      <c r="Y8" s="29"/>
      <c r="Z8" s="27" t="s">
        <v>100</v>
      </c>
      <c r="AA8" s="26" t="s">
        <v>101</v>
      </c>
      <c r="AB8" s="27" t="s">
        <v>102</v>
      </c>
      <c r="AC8" s="27"/>
      <c r="AD8" s="25">
        <v>42373</v>
      </c>
      <c r="AE8" s="25">
        <v>42373</v>
      </c>
      <c r="AF8" s="25">
        <v>42735</v>
      </c>
      <c r="AG8" s="28">
        <v>10686720</v>
      </c>
      <c r="AH8" s="30">
        <f t="shared" si="0"/>
        <v>97.354497354497354</v>
      </c>
      <c r="AI8" s="26"/>
      <c r="AJ8" s="49"/>
      <c r="AK8" s="26"/>
      <c r="AL8" s="26"/>
      <c r="AM8" s="26"/>
      <c r="AN8" s="31"/>
      <c r="AO8" s="26"/>
      <c r="AP8" s="35"/>
      <c r="AQ8" s="24" t="s">
        <v>216</v>
      </c>
      <c r="AR8" s="32"/>
      <c r="AS8" s="32"/>
      <c r="AT8" s="33"/>
      <c r="AU8" s="34"/>
      <c r="AV8" s="32"/>
      <c r="AW8" s="35"/>
      <c r="AX8" s="32">
        <v>42404</v>
      </c>
      <c r="AY8" s="35">
        <v>890560</v>
      </c>
    </row>
    <row r="9" spans="1:51" ht="29.25" customHeight="1">
      <c r="A9" s="55">
        <v>3</v>
      </c>
      <c r="B9" s="51" t="s">
        <v>83</v>
      </c>
      <c r="C9" s="51" t="s">
        <v>84</v>
      </c>
      <c r="D9" s="1">
        <v>42374</v>
      </c>
      <c r="E9" s="51" t="s">
        <v>52</v>
      </c>
      <c r="F9" s="51" t="s">
        <v>60</v>
      </c>
      <c r="G9" s="52" t="s">
        <v>85</v>
      </c>
      <c r="H9" s="52" t="str">
        <f>G9</f>
        <v>문화공감 3.0 카툰공감100 「시니어 만화교실」, 「만화시민기자양성교실」 운영 용역</v>
      </c>
      <c r="I9" s="52" t="s">
        <v>86</v>
      </c>
      <c r="J9" s="18">
        <v>20000000</v>
      </c>
      <c r="K9" s="53"/>
      <c r="L9" s="52"/>
      <c r="M9" s="20"/>
      <c r="N9" s="51"/>
      <c r="O9" s="51"/>
      <c r="P9" s="51"/>
      <c r="Q9" s="51"/>
      <c r="R9" s="44"/>
      <c r="S9" s="45"/>
      <c r="T9" s="53"/>
      <c r="U9" s="52"/>
      <c r="V9" s="52"/>
      <c r="W9" s="52"/>
      <c r="X9" s="40"/>
      <c r="Y9" s="53"/>
      <c r="Z9" s="52" t="s">
        <v>87</v>
      </c>
      <c r="AA9" s="51" t="s">
        <v>88</v>
      </c>
      <c r="AB9" s="52" t="s">
        <v>89</v>
      </c>
      <c r="AC9" s="52"/>
      <c r="AD9" s="1">
        <v>42376</v>
      </c>
      <c r="AE9" s="1">
        <v>42376</v>
      </c>
      <c r="AF9" s="1">
        <v>42490</v>
      </c>
      <c r="AG9" s="18">
        <v>19400000</v>
      </c>
      <c r="AH9" s="2">
        <f>SUM(AG9/J9)*100</f>
        <v>97</v>
      </c>
      <c r="AI9" s="51"/>
      <c r="AJ9" s="48"/>
      <c r="AK9" s="51"/>
      <c r="AL9" s="51"/>
      <c r="AM9" s="51"/>
      <c r="AN9" s="54"/>
      <c r="AO9" s="51"/>
      <c r="AP9" s="14"/>
      <c r="AQ9" s="55" t="str">
        <f t="shared" ref="AQ9:AQ13" si="2">C9</f>
        <v>안윤선</v>
      </c>
      <c r="AR9" s="16"/>
      <c r="AS9" s="16"/>
      <c r="AT9" s="7"/>
      <c r="AU9" s="19"/>
      <c r="AV9" s="16"/>
      <c r="AW9" s="14"/>
      <c r="AX9" s="21"/>
      <c r="AY9" s="21"/>
    </row>
    <row r="10" spans="1:51" ht="29.25" customHeight="1">
      <c r="A10" s="55">
        <v>4</v>
      </c>
      <c r="B10" s="51" t="s">
        <v>58</v>
      </c>
      <c r="C10" s="51" t="s">
        <v>65</v>
      </c>
      <c r="D10" s="1">
        <v>42376</v>
      </c>
      <c r="E10" s="51" t="s">
        <v>52</v>
      </c>
      <c r="F10" s="51" t="s">
        <v>60</v>
      </c>
      <c r="G10" s="52" t="s">
        <v>61</v>
      </c>
      <c r="H10" s="52" t="str">
        <f>G10</f>
        <v xml:space="preserve">「Webtoon Playground」 전시미디어 콘텐츠 제작 용역 </v>
      </c>
      <c r="I10" s="52" t="s">
        <v>62</v>
      </c>
      <c r="J10" s="18">
        <v>12100000</v>
      </c>
      <c r="K10" s="53"/>
      <c r="L10" s="52"/>
      <c r="M10" s="20"/>
      <c r="N10" s="51"/>
      <c r="O10" s="51"/>
      <c r="P10" s="51"/>
      <c r="Q10" s="51"/>
      <c r="R10" s="44"/>
      <c r="S10" s="45"/>
      <c r="T10" s="53"/>
      <c r="U10" s="52"/>
      <c r="V10" s="52"/>
      <c r="W10" s="52"/>
      <c r="X10" s="40"/>
      <c r="Y10" s="53"/>
      <c r="Z10" s="52" t="s">
        <v>63</v>
      </c>
      <c r="AA10" s="51" t="s">
        <v>64</v>
      </c>
      <c r="AB10" s="52" t="s">
        <v>59</v>
      </c>
      <c r="AC10" s="52"/>
      <c r="AD10" s="1">
        <v>42377</v>
      </c>
      <c r="AE10" s="1">
        <v>42380</v>
      </c>
      <c r="AF10" s="1">
        <v>42400</v>
      </c>
      <c r="AG10" s="18">
        <v>11000000</v>
      </c>
      <c r="AH10" s="2">
        <f>SUM(AG10/J10)*100</f>
        <v>90.909090909090907</v>
      </c>
      <c r="AI10" s="51"/>
      <c r="AJ10" s="48"/>
      <c r="AK10" s="51"/>
      <c r="AL10" s="51"/>
      <c r="AM10" s="51"/>
      <c r="AN10" s="54"/>
      <c r="AO10" s="51"/>
      <c r="AP10" s="14"/>
      <c r="AQ10" s="55" t="str">
        <f t="shared" si="2"/>
        <v>박은주</v>
      </c>
      <c r="AR10" s="16">
        <v>42400</v>
      </c>
      <c r="AS10" s="16">
        <v>42404</v>
      </c>
      <c r="AT10" s="7"/>
      <c r="AU10" s="19"/>
      <c r="AV10" s="16">
        <v>42405</v>
      </c>
      <c r="AW10" s="14">
        <f>SUM(AG10-AU10)</f>
        <v>11000000</v>
      </c>
      <c r="AX10" s="21"/>
      <c r="AY10" s="21"/>
    </row>
    <row r="11" spans="1:51" ht="29.25" customHeight="1">
      <c r="A11" s="55">
        <v>5</v>
      </c>
      <c r="B11" s="51" t="s">
        <v>58</v>
      </c>
      <c r="C11" s="51" t="s">
        <v>65</v>
      </c>
      <c r="D11" s="1">
        <v>42376</v>
      </c>
      <c r="E11" s="51" t="s">
        <v>52</v>
      </c>
      <c r="F11" s="51" t="s">
        <v>60</v>
      </c>
      <c r="G11" s="52" t="s">
        <v>78</v>
      </c>
      <c r="H11" s="52" t="str">
        <f>G11</f>
        <v>「Webtoon Playground」 전시 설치 용역</v>
      </c>
      <c r="I11" s="52" t="s">
        <v>79</v>
      </c>
      <c r="J11" s="18">
        <v>19800000</v>
      </c>
      <c r="K11" s="53"/>
      <c r="L11" s="52"/>
      <c r="M11" s="20"/>
      <c r="N11" s="51"/>
      <c r="O11" s="51"/>
      <c r="P11" s="51"/>
      <c r="Q11" s="51"/>
      <c r="R11" s="44"/>
      <c r="S11" s="45"/>
      <c r="T11" s="53"/>
      <c r="U11" s="52"/>
      <c r="V11" s="52"/>
      <c r="W11" s="52"/>
      <c r="X11" s="40"/>
      <c r="Y11" s="53"/>
      <c r="Z11" s="52" t="s">
        <v>80</v>
      </c>
      <c r="AA11" s="51" t="s">
        <v>81</v>
      </c>
      <c r="AB11" s="52" t="s">
        <v>82</v>
      </c>
      <c r="AC11" s="52"/>
      <c r="AD11" s="1">
        <v>42377</v>
      </c>
      <c r="AE11" s="1">
        <v>42380</v>
      </c>
      <c r="AF11" s="1">
        <v>42426</v>
      </c>
      <c r="AG11" s="18">
        <v>19500000</v>
      </c>
      <c r="AH11" s="2">
        <f>SUM(AG11/J11)*100</f>
        <v>98.484848484848484</v>
      </c>
      <c r="AI11" s="51"/>
      <c r="AJ11" s="48"/>
      <c r="AK11" s="51"/>
      <c r="AL11" s="51"/>
      <c r="AM11" s="51"/>
      <c r="AN11" s="54"/>
      <c r="AO11" s="51"/>
      <c r="AP11" s="14"/>
      <c r="AQ11" s="55" t="str">
        <f t="shared" si="2"/>
        <v>박은주</v>
      </c>
      <c r="AR11" s="16">
        <v>42426</v>
      </c>
      <c r="AS11" s="16">
        <v>42426</v>
      </c>
      <c r="AT11" s="7"/>
      <c r="AU11" s="19"/>
      <c r="AV11" s="16"/>
      <c r="AW11" s="14"/>
      <c r="AX11" s="21"/>
      <c r="AY11" s="21"/>
    </row>
    <row r="12" spans="1:51" ht="29.25" customHeight="1">
      <c r="A12" s="55">
        <v>6</v>
      </c>
      <c r="B12" s="51" t="s">
        <v>58</v>
      </c>
      <c r="C12" s="51" t="s">
        <v>65</v>
      </c>
      <c r="D12" s="1">
        <v>42376</v>
      </c>
      <c r="E12" s="51" t="s">
        <v>52</v>
      </c>
      <c r="F12" s="51" t="s">
        <v>60</v>
      </c>
      <c r="G12" s="52" t="s">
        <v>70</v>
      </c>
      <c r="H12" s="52" t="str">
        <f>G12</f>
        <v>「Webtoon Playground」 홍보물 제작 용역</v>
      </c>
      <c r="I12" s="52" t="s">
        <v>71</v>
      </c>
      <c r="J12" s="18">
        <v>15950000</v>
      </c>
      <c r="K12" s="53"/>
      <c r="L12" s="52"/>
      <c r="M12" s="20"/>
      <c r="N12" s="51"/>
      <c r="O12" s="51"/>
      <c r="P12" s="51"/>
      <c r="Q12" s="51"/>
      <c r="R12" s="44"/>
      <c r="S12" s="45"/>
      <c r="T12" s="53"/>
      <c r="U12" s="52"/>
      <c r="V12" s="52"/>
      <c r="W12" s="52"/>
      <c r="X12" s="40"/>
      <c r="Y12" s="53"/>
      <c r="Z12" s="52" t="s">
        <v>72</v>
      </c>
      <c r="AA12" s="51" t="s">
        <v>73</v>
      </c>
      <c r="AB12" s="52" t="s">
        <v>74</v>
      </c>
      <c r="AC12" s="52"/>
      <c r="AD12" s="1">
        <v>42380</v>
      </c>
      <c r="AE12" s="1">
        <v>42380</v>
      </c>
      <c r="AF12" s="1">
        <v>42400</v>
      </c>
      <c r="AG12" s="18">
        <v>13500000</v>
      </c>
      <c r="AH12" s="2">
        <f>SUM(AG12/J12)*100</f>
        <v>84.639498432601883</v>
      </c>
      <c r="AI12" s="51"/>
      <c r="AJ12" s="48"/>
      <c r="AK12" s="51"/>
      <c r="AL12" s="51"/>
      <c r="AM12" s="51"/>
      <c r="AN12" s="54"/>
      <c r="AO12" s="51"/>
      <c r="AP12" s="14"/>
      <c r="AQ12" s="55" t="str">
        <f t="shared" si="2"/>
        <v>박은주</v>
      </c>
      <c r="AR12" s="16">
        <v>42400</v>
      </c>
      <c r="AS12" s="16">
        <v>42404</v>
      </c>
      <c r="AT12" s="7"/>
      <c r="AU12" s="19"/>
      <c r="AV12" s="16">
        <v>42405</v>
      </c>
      <c r="AW12" s="14">
        <f>SUM(AG12-AU12)</f>
        <v>13500000</v>
      </c>
      <c r="AX12" s="21"/>
      <c r="AY12" s="21"/>
    </row>
    <row r="13" spans="1:51" ht="29.25" customHeight="1">
      <c r="A13" s="55">
        <v>7</v>
      </c>
      <c r="B13" s="51" t="s">
        <v>58</v>
      </c>
      <c r="C13" s="51" t="s">
        <v>65</v>
      </c>
      <c r="D13" s="1">
        <v>42376</v>
      </c>
      <c r="E13" s="51" t="s">
        <v>52</v>
      </c>
      <c r="F13" s="51" t="s">
        <v>60</v>
      </c>
      <c r="G13" s="52" t="s">
        <v>69</v>
      </c>
      <c r="H13" s="52" t="str">
        <f>G13</f>
        <v>「Webtoon Playground」 컨퍼런스 운용 용역</v>
      </c>
      <c r="I13" s="52" t="s">
        <v>66</v>
      </c>
      <c r="J13" s="18">
        <v>20040000</v>
      </c>
      <c r="K13" s="53"/>
      <c r="L13" s="52"/>
      <c r="M13" s="20"/>
      <c r="N13" s="51"/>
      <c r="O13" s="51"/>
      <c r="P13" s="51"/>
      <c r="Q13" s="51"/>
      <c r="R13" s="44"/>
      <c r="S13" s="45"/>
      <c r="T13" s="53"/>
      <c r="U13" s="52"/>
      <c r="V13" s="52"/>
      <c r="W13" s="52"/>
      <c r="X13" s="40"/>
      <c r="Y13" s="53"/>
      <c r="Z13" s="52" t="s">
        <v>343</v>
      </c>
      <c r="AA13" s="51" t="s">
        <v>67</v>
      </c>
      <c r="AB13" s="52" t="s">
        <v>68</v>
      </c>
      <c r="AC13" s="52"/>
      <c r="AD13" s="1">
        <v>42380</v>
      </c>
      <c r="AE13" s="1">
        <v>42380</v>
      </c>
      <c r="AF13" s="1">
        <v>42426</v>
      </c>
      <c r="AG13" s="18">
        <v>19000000</v>
      </c>
      <c r="AH13" s="2">
        <f>SUM(AG13/J13)*100</f>
        <v>94.810379241516955</v>
      </c>
      <c r="AI13" s="51"/>
      <c r="AJ13" s="48"/>
      <c r="AK13" s="51"/>
      <c r="AL13" s="51"/>
      <c r="AM13" s="51"/>
      <c r="AN13" s="54"/>
      <c r="AO13" s="51"/>
      <c r="AP13" s="14"/>
      <c r="AQ13" s="55" t="str">
        <f t="shared" si="2"/>
        <v>박은주</v>
      </c>
      <c r="AR13" s="16">
        <v>42426</v>
      </c>
      <c r="AS13" s="16">
        <v>42426</v>
      </c>
      <c r="AT13" s="7"/>
      <c r="AU13" s="19"/>
      <c r="AV13" s="16"/>
      <c r="AW13" s="14"/>
      <c r="AX13" s="21"/>
      <c r="AY13" s="21"/>
    </row>
    <row r="14" spans="1:51" ht="29.25" customHeight="1">
      <c r="A14" s="24">
        <v>8</v>
      </c>
      <c r="B14" s="26" t="s">
        <v>75</v>
      </c>
      <c r="C14" s="26" t="s">
        <v>76</v>
      </c>
      <c r="D14" s="25">
        <v>42374</v>
      </c>
      <c r="E14" s="26" t="s">
        <v>52</v>
      </c>
      <c r="F14" s="26" t="s">
        <v>121</v>
      </c>
      <c r="G14" s="27" t="s">
        <v>77</v>
      </c>
      <c r="H14" s="27" t="str">
        <f t="shared" si="1"/>
        <v>2016년도 정보통신시스템 유지보수 용역</v>
      </c>
      <c r="I14" s="27" t="s">
        <v>99</v>
      </c>
      <c r="J14" s="28">
        <v>15612000</v>
      </c>
      <c r="K14" s="29"/>
      <c r="L14" s="27"/>
      <c r="M14" s="37"/>
      <c r="N14" s="26"/>
      <c r="O14" s="26"/>
      <c r="P14" s="26"/>
      <c r="Q14" s="26"/>
      <c r="R14" s="46"/>
      <c r="S14" s="47"/>
      <c r="T14" s="29"/>
      <c r="U14" s="27"/>
      <c r="V14" s="27"/>
      <c r="W14" s="27"/>
      <c r="X14" s="43"/>
      <c r="Y14" s="29"/>
      <c r="Z14" s="27" t="s">
        <v>213</v>
      </c>
      <c r="AA14" s="26" t="s">
        <v>214</v>
      </c>
      <c r="AB14" s="27" t="s">
        <v>215</v>
      </c>
      <c r="AC14" s="27"/>
      <c r="AD14" s="25">
        <v>42381</v>
      </c>
      <c r="AE14" s="25">
        <v>42381</v>
      </c>
      <c r="AF14" s="25">
        <v>42735</v>
      </c>
      <c r="AG14" s="28">
        <v>14050000</v>
      </c>
      <c r="AH14" s="30">
        <f t="shared" si="0"/>
        <v>89.994875736612869</v>
      </c>
      <c r="AI14" s="26"/>
      <c r="AJ14" s="49"/>
      <c r="AK14" s="26"/>
      <c r="AL14" s="26"/>
      <c r="AM14" s="26"/>
      <c r="AN14" s="31"/>
      <c r="AO14" s="26"/>
      <c r="AP14" s="35"/>
      <c r="AQ14" s="24" t="s">
        <v>216</v>
      </c>
      <c r="AR14" s="32"/>
      <c r="AS14" s="32"/>
      <c r="AT14" s="33"/>
      <c r="AU14" s="34"/>
      <c r="AV14" s="32"/>
      <c r="AW14" s="35"/>
      <c r="AX14" s="32">
        <v>42404</v>
      </c>
      <c r="AY14" s="35">
        <v>1170830</v>
      </c>
    </row>
    <row r="15" spans="1:51" ht="29.25" customHeight="1">
      <c r="A15" s="24">
        <v>9</v>
      </c>
      <c r="B15" s="26" t="s">
        <v>75</v>
      </c>
      <c r="C15" s="26" t="s">
        <v>103</v>
      </c>
      <c r="D15" s="25">
        <v>42374</v>
      </c>
      <c r="E15" s="26" t="s">
        <v>52</v>
      </c>
      <c r="F15" s="26" t="s">
        <v>147</v>
      </c>
      <c r="G15" s="27" t="s">
        <v>104</v>
      </c>
      <c r="H15" s="27" t="str">
        <f t="shared" si="1"/>
        <v>2016년도 통합홈페이지 유지보수 용역</v>
      </c>
      <c r="I15" s="27" t="s">
        <v>105</v>
      </c>
      <c r="J15" s="28">
        <v>12000000</v>
      </c>
      <c r="K15" s="29"/>
      <c r="L15" s="27"/>
      <c r="M15" s="37"/>
      <c r="N15" s="26"/>
      <c r="O15" s="26"/>
      <c r="P15" s="26"/>
      <c r="Q15" s="26"/>
      <c r="R15" s="46"/>
      <c r="S15" s="47"/>
      <c r="T15" s="29"/>
      <c r="U15" s="27"/>
      <c r="V15" s="27"/>
      <c r="W15" s="27"/>
      <c r="X15" s="43"/>
      <c r="Y15" s="29"/>
      <c r="Z15" s="27" t="s">
        <v>106</v>
      </c>
      <c r="AA15" s="26" t="s">
        <v>915</v>
      </c>
      <c r="AB15" s="27" t="s">
        <v>107</v>
      </c>
      <c r="AC15" s="27"/>
      <c r="AD15" s="25">
        <v>42381</v>
      </c>
      <c r="AE15" s="25">
        <v>42381</v>
      </c>
      <c r="AF15" s="25">
        <v>42735</v>
      </c>
      <c r="AG15" s="28">
        <v>11040000</v>
      </c>
      <c r="AH15" s="30">
        <f t="shared" si="0"/>
        <v>92</v>
      </c>
      <c r="AI15" s="26"/>
      <c r="AJ15" s="49"/>
      <c r="AK15" s="26"/>
      <c r="AL15" s="26"/>
      <c r="AM15" s="26"/>
      <c r="AN15" s="31"/>
      <c r="AO15" s="26"/>
      <c r="AP15" s="35"/>
      <c r="AQ15" s="24" t="str">
        <f t="shared" ref="AQ15:AQ30" si="3">C15</f>
        <v>이인철</v>
      </c>
      <c r="AR15" s="32"/>
      <c r="AS15" s="32"/>
      <c r="AT15" s="33"/>
      <c r="AU15" s="34"/>
      <c r="AV15" s="32"/>
      <c r="AW15" s="35"/>
      <c r="AX15" s="32">
        <v>42404</v>
      </c>
      <c r="AY15" s="35">
        <v>920000</v>
      </c>
    </row>
    <row r="16" spans="1:51" ht="29.25" customHeight="1">
      <c r="A16" s="24">
        <v>10</v>
      </c>
      <c r="B16" s="26" t="s">
        <v>75</v>
      </c>
      <c r="C16" s="26" t="s">
        <v>103</v>
      </c>
      <c r="D16" s="25">
        <v>42374</v>
      </c>
      <c r="E16" s="26" t="s">
        <v>52</v>
      </c>
      <c r="F16" s="26" t="s">
        <v>147</v>
      </c>
      <c r="G16" s="27" t="s">
        <v>108</v>
      </c>
      <c r="H16" s="27" t="str">
        <f t="shared" si="1"/>
        <v>2016년도 그룹웨어 시스템 유지보수 용역</v>
      </c>
      <c r="I16" s="27" t="s">
        <v>109</v>
      </c>
      <c r="J16" s="28">
        <v>14400000</v>
      </c>
      <c r="K16" s="29"/>
      <c r="L16" s="27"/>
      <c r="M16" s="37"/>
      <c r="N16" s="26"/>
      <c r="O16" s="26"/>
      <c r="P16" s="26"/>
      <c r="Q16" s="26"/>
      <c r="R16" s="46"/>
      <c r="S16" s="47"/>
      <c r="T16" s="29"/>
      <c r="U16" s="27"/>
      <c r="V16" s="27"/>
      <c r="W16" s="27"/>
      <c r="X16" s="43"/>
      <c r="Y16" s="29"/>
      <c r="Z16" s="27" t="s">
        <v>110</v>
      </c>
      <c r="AA16" s="26" t="s">
        <v>111</v>
      </c>
      <c r="AB16" s="27" t="s">
        <v>112</v>
      </c>
      <c r="AC16" s="27"/>
      <c r="AD16" s="25">
        <v>42382</v>
      </c>
      <c r="AE16" s="25">
        <v>42382</v>
      </c>
      <c r="AF16" s="25">
        <v>42735</v>
      </c>
      <c r="AG16" s="28">
        <v>13536000</v>
      </c>
      <c r="AH16" s="30">
        <f t="shared" si="0"/>
        <v>94</v>
      </c>
      <c r="AI16" s="26"/>
      <c r="AJ16" s="49"/>
      <c r="AK16" s="26"/>
      <c r="AL16" s="26"/>
      <c r="AM16" s="26"/>
      <c r="AN16" s="31"/>
      <c r="AO16" s="26"/>
      <c r="AP16" s="35"/>
      <c r="AQ16" s="24" t="str">
        <f t="shared" si="3"/>
        <v>이인철</v>
      </c>
      <c r="AR16" s="32"/>
      <c r="AS16" s="32"/>
      <c r="AT16" s="33"/>
      <c r="AU16" s="34"/>
      <c r="AV16" s="32"/>
      <c r="AW16" s="35"/>
      <c r="AX16" s="32">
        <v>42404</v>
      </c>
      <c r="AY16" s="35">
        <v>1128000</v>
      </c>
    </row>
    <row r="17" spans="1:51" ht="29.25" customHeight="1">
      <c r="A17" s="55">
        <v>11</v>
      </c>
      <c r="B17" s="51" t="s">
        <v>441</v>
      </c>
      <c r="C17" s="51" t="s">
        <v>90</v>
      </c>
      <c r="D17" s="1">
        <v>42380</v>
      </c>
      <c r="E17" s="51" t="s">
        <v>91</v>
      </c>
      <c r="F17" s="51" t="s">
        <v>60</v>
      </c>
      <c r="G17" s="52" t="s">
        <v>92</v>
      </c>
      <c r="H17" s="52" t="str">
        <f t="shared" si="1"/>
        <v>지역문화(만화, 애니) 콘텐츠 활용 만화문화상품(오르골) 제작</v>
      </c>
      <c r="I17" s="52" t="s">
        <v>93</v>
      </c>
      <c r="J17" s="18">
        <v>5220000</v>
      </c>
      <c r="K17" s="53"/>
      <c r="L17" s="52"/>
      <c r="M17" s="20"/>
      <c r="N17" s="51"/>
      <c r="O17" s="51"/>
      <c r="P17" s="51"/>
      <c r="Q17" s="51"/>
      <c r="R17" s="44"/>
      <c r="S17" s="45"/>
      <c r="T17" s="53"/>
      <c r="U17" s="52"/>
      <c r="V17" s="52"/>
      <c r="W17" s="52"/>
      <c r="X17" s="40"/>
      <c r="Y17" s="53"/>
      <c r="Z17" s="52" t="s">
        <v>94</v>
      </c>
      <c r="AA17" s="51" t="s">
        <v>95</v>
      </c>
      <c r="AB17" s="52" t="s">
        <v>96</v>
      </c>
      <c r="AC17" s="52"/>
      <c r="AD17" s="1">
        <v>42382</v>
      </c>
      <c r="AE17" s="1"/>
      <c r="AF17" s="1">
        <v>42419</v>
      </c>
      <c r="AG17" s="18">
        <v>4820000</v>
      </c>
      <c r="AH17" s="2">
        <f t="shared" si="0"/>
        <v>92.337164750957854</v>
      </c>
      <c r="AI17" s="51"/>
      <c r="AJ17" s="48"/>
      <c r="AK17" s="51"/>
      <c r="AL17" s="51"/>
      <c r="AM17" s="51"/>
      <c r="AN17" s="54"/>
      <c r="AO17" s="51"/>
      <c r="AP17" s="14"/>
      <c r="AQ17" s="55" t="str">
        <f t="shared" si="3"/>
        <v>배은영</v>
      </c>
      <c r="AR17" s="16">
        <v>42395</v>
      </c>
      <c r="AS17" s="16">
        <v>42395</v>
      </c>
      <c r="AT17" s="7"/>
      <c r="AU17" s="19"/>
      <c r="AV17" s="16">
        <v>42396</v>
      </c>
      <c r="AW17" s="14">
        <f t="shared" ref="AW17:AW23" si="4">SUM(AG17-AU17)</f>
        <v>4820000</v>
      </c>
      <c r="AX17" s="21"/>
      <c r="AY17" s="21"/>
    </row>
    <row r="18" spans="1:51" ht="29.25" customHeight="1">
      <c r="A18" s="55">
        <v>12</v>
      </c>
      <c r="B18" s="51" t="s">
        <v>441</v>
      </c>
      <c r="C18" s="51" t="s">
        <v>90</v>
      </c>
      <c r="D18" s="1">
        <v>42380</v>
      </c>
      <c r="E18" s="51" t="s">
        <v>91</v>
      </c>
      <c r="F18" s="51" t="s">
        <v>60</v>
      </c>
      <c r="G18" s="52" t="s">
        <v>124</v>
      </c>
      <c r="H18" s="52" t="str">
        <f t="shared" si="1"/>
        <v>지역문화(만화, 애니) 콘텐츠 활용 만화문화상품(넥타이) 제작</v>
      </c>
      <c r="I18" s="52" t="s">
        <v>125</v>
      </c>
      <c r="J18" s="18">
        <v>8130000</v>
      </c>
      <c r="K18" s="53"/>
      <c r="L18" s="52"/>
      <c r="M18" s="20"/>
      <c r="N18" s="51"/>
      <c r="O18" s="51"/>
      <c r="P18" s="51"/>
      <c r="Q18" s="51"/>
      <c r="R18" s="44"/>
      <c r="S18" s="45"/>
      <c r="T18" s="53"/>
      <c r="U18" s="52"/>
      <c r="V18" s="52"/>
      <c r="W18" s="52"/>
      <c r="X18" s="40"/>
      <c r="Y18" s="53"/>
      <c r="Z18" s="52" t="s">
        <v>126</v>
      </c>
      <c r="AA18" s="51" t="s">
        <v>127</v>
      </c>
      <c r="AB18" s="52" t="s">
        <v>128</v>
      </c>
      <c r="AC18" s="52"/>
      <c r="AD18" s="1">
        <v>42383</v>
      </c>
      <c r="AE18" s="1"/>
      <c r="AF18" s="1">
        <v>42419</v>
      </c>
      <c r="AG18" s="18">
        <v>7909000</v>
      </c>
      <c r="AH18" s="2">
        <f t="shared" si="0"/>
        <v>97.281672816728175</v>
      </c>
      <c r="AI18" s="51"/>
      <c r="AJ18" s="48"/>
      <c r="AK18" s="51"/>
      <c r="AL18" s="51"/>
      <c r="AM18" s="51"/>
      <c r="AN18" s="54"/>
      <c r="AO18" s="51"/>
      <c r="AP18" s="14"/>
      <c r="AQ18" s="55" t="str">
        <f t="shared" si="3"/>
        <v>배은영</v>
      </c>
      <c r="AR18" s="16">
        <v>42419</v>
      </c>
      <c r="AS18" s="16">
        <v>42419</v>
      </c>
      <c r="AT18" s="7"/>
      <c r="AU18" s="19"/>
      <c r="AV18" s="16">
        <v>42422</v>
      </c>
      <c r="AW18" s="14">
        <f t="shared" si="4"/>
        <v>7909000</v>
      </c>
      <c r="AX18" s="21"/>
      <c r="AY18" s="21"/>
    </row>
    <row r="19" spans="1:51" ht="29.25" customHeight="1">
      <c r="A19" s="55">
        <v>13</v>
      </c>
      <c r="B19" s="51" t="s">
        <v>153</v>
      </c>
      <c r="C19" s="51" t="s">
        <v>154</v>
      </c>
      <c r="D19" s="1">
        <v>42383</v>
      </c>
      <c r="E19" s="51" t="s">
        <v>91</v>
      </c>
      <c r="F19" s="51" t="s">
        <v>60</v>
      </c>
      <c r="G19" s="52" t="s">
        <v>155</v>
      </c>
      <c r="H19" s="52" t="str">
        <f t="shared" si="1"/>
        <v>문화부 방문(2106년 예산 및 사업 논의)에 따른 기념품 구입</v>
      </c>
      <c r="I19" s="52" t="s">
        <v>157</v>
      </c>
      <c r="J19" s="18">
        <v>130000</v>
      </c>
      <c r="K19" s="53"/>
      <c r="L19" s="52"/>
      <c r="M19" s="20"/>
      <c r="N19" s="51"/>
      <c r="O19" s="51"/>
      <c r="P19" s="51"/>
      <c r="Q19" s="51"/>
      <c r="R19" s="44"/>
      <c r="S19" s="45"/>
      <c r="T19" s="53"/>
      <c r="U19" s="52"/>
      <c r="V19" s="52"/>
      <c r="W19" s="52"/>
      <c r="X19" s="40"/>
      <c r="Y19" s="53"/>
      <c r="Z19" s="52" t="s">
        <v>158</v>
      </c>
      <c r="AA19" s="51" t="s">
        <v>159</v>
      </c>
      <c r="AB19" s="52" t="s">
        <v>160</v>
      </c>
      <c r="AC19" s="52"/>
      <c r="AD19" s="1">
        <v>42383</v>
      </c>
      <c r="AE19" s="1"/>
      <c r="AF19" s="1">
        <v>42383</v>
      </c>
      <c r="AG19" s="18">
        <v>117000</v>
      </c>
      <c r="AH19" s="2">
        <f t="shared" si="0"/>
        <v>90</v>
      </c>
      <c r="AI19" s="51"/>
      <c r="AJ19" s="48"/>
      <c r="AK19" s="51"/>
      <c r="AL19" s="51"/>
      <c r="AM19" s="51"/>
      <c r="AN19" s="54"/>
      <c r="AO19" s="51"/>
      <c r="AP19" s="14"/>
      <c r="AQ19" s="55" t="str">
        <f t="shared" si="3"/>
        <v>임설민</v>
      </c>
      <c r="AR19" s="16">
        <v>42383</v>
      </c>
      <c r="AS19" s="16">
        <v>42383</v>
      </c>
      <c r="AT19" s="7"/>
      <c r="AU19" s="19"/>
      <c r="AV19" s="16">
        <v>42391</v>
      </c>
      <c r="AW19" s="14">
        <f t="shared" si="4"/>
        <v>117000</v>
      </c>
      <c r="AX19" s="21"/>
      <c r="AY19" s="21"/>
    </row>
    <row r="20" spans="1:51" ht="29.25" customHeight="1">
      <c r="A20" s="55">
        <v>14</v>
      </c>
      <c r="B20" s="51" t="s">
        <v>75</v>
      </c>
      <c r="C20" s="51" t="s">
        <v>76</v>
      </c>
      <c r="D20" s="1">
        <v>42384</v>
      </c>
      <c r="E20" s="51" t="s">
        <v>91</v>
      </c>
      <c r="F20" s="51" t="s">
        <v>60</v>
      </c>
      <c r="G20" s="52" t="s">
        <v>170</v>
      </c>
      <c r="H20" s="52" t="str">
        <f t="shared" si="1"/>
        <v>진흥원 기계실 졸리펌프 수리</v>
      </c>
      <c r="I20" s="52" t="s">
        <v>171</v>
      </c>
      <c r="J20" s="18">
        <v>73700</v>
      </c>
      <c r="K20" s="53"/>
      <c r="L20" s="52"/>
      <c r="M20" s="20"/>
      <c r="N20" s="51"/>
      <c r="O20" s="51"/>
      <c r="P20" s="51"/>
      <c r="Q20" s="51"/>
      <c r="R20" s="44"/>
      <c r="S20" s="45"/>
      <c r="T20" s="53"/>
      <c r="U20" s="52"/>
      <c r="V20" s="52"/>
      <c r="W20" s="52"/>
      <c r="X20" s="40"/>
      <c r="Y20" s="53"/>
      <c r="Z20" s="52" t="s">
        <v>172</v>
      </c>
      <c r="AA20" s="51" t="s">
        <v>173</v>
      </c>
      <c r="AB20" s="52" t="s">
        <v>174</v>
      </c>
      <c r="AC20" s="52"/>
      <c r="AD20" s="1">
        <v>42384</v>
      </c>
      <c r="AE20" s="1">
        <v>42387</v>
      </c>
      <c r="AF20" s="1">
        <v>42387</v>
      </c>
      <c r="AG20" s="18">
        <v>66000</v>
      </c>
      <c r="AH20" s="2">
        <f t="shared" ref="AH20:AH21" si="5">SUM(AG20/J20)*100</f>
        <v>89.552238805970148</v>
      </c>
      <c r="AI20" s="51"/>
      <c r="AJ20" s="48"/>
      <c r="AK20" s="51"/>
      <c r="AL20" s="51"/>
      <c r="AM20" s="51"/>
      <c r="AN20" s="54"/>
      <c r="AO20" s="51"/>
      <c r="AP20" s="14"/>
      <c r="AQ20" s="55" t="str">
        <f t="shared" si="3"/>
        <v>최중국</v>
      </c>
      <c r="AR20" s="16">
        <v>42387</v>
      </c>
      <c r="AS20" s="16">
        <v>42387</v>
      </c>
      <c r="AT20" s="7"/>
      <c r="AU20" s="19"/>
      <c r="AV20" s="16">
        <v>42396</v>
      </c>
      <c r="AW20" s="14">
        <f>SUM(AG20-AU20)</f>
        <v>66000</v>
      </c>
      <c r="AX20" s="21"/>
      <c r="AY20" s="21"/>
    </row>
    <row r="21" spans="1:51" ht="29.25" customHeight="1">
      <c r="A21" s="24">
        <v>15</v>
      </c>
      <c r="B21" s="26" t="s">
        <v>75</v>
      </c>
      <c r="C21" s="26" t="s">
        <v>103</v>
      </c>
      <c r="D21" s="25">
        <v>42388</v>
      </c>
      <c r="E21" s="26" t="s">
        <v>52</v>
      </c>
      <c r="F21" s="26" t="s">
        <v>60</v>
      </c>
      <c r="G21" s="27" t="s">
        <v>161</v>
      </c>
      <c r="H21" s="27" t="str">
        <f>G21</f>
        <v>2016년도 업무용 PC 유비조수 용역</v>
      </c>
      <c r="I21" s="27" t="s">
        <v>162</v>
      </c>
      <c r="J21" s="28">
        <v>9856000</v>
      </c>
      <c r="K21" s="29"/>
      <c r="L21" s="27"/>
      <c r="M21" s="37"/>
      <c r="N21" s="26"/>
      <c r="O21" s="26"/>
      <c r="P21" s="26"/>
      <c r="Q21" s="26"/>
      <c r="R21" s="46"/>
      <c r="S21" s="47"/>
      <c r="T21" s="29"/>
      <c r="U21" s="27"/>
      <c r="V21" s="27"/>
      <c r="W21" s="27"/>
      <c r="X21" s="43"/>
      <c r="Y21" s="29"/>
      <c r="Z21" s="27" t="s">
        <v>163</v>
      </c>
      <c r="AA21" s="26" t="s">
        <v>164</v>
      </c>
      <c r="AB21" s="27" t="s">
        <v>165</v>
      </c>
      <c r="AC21" s="27"/>
      <c r="AD21" s="25">
        <v>42384</v>
      </c>
      <c r="AE21" s="25">
        <v>42391</v>
      </c>
      <c r="AF21" s="25">
        <v>42735</v>
      </c>
      <c r="AG21" s="28">
        <v>8800000</v>
      </c>
      <c r="AH21" s="30">
        <f t="shared" si="5"/>
        <v>89.285714285714292</v>
      </c>
      <c r="AI21" s="26"/>
      <c r="AJ21" s="49"/>
      <c r="AK21" s="26"/>
      <c r="AL21" s="26"/>
      <c r="AM21" s="26"/>
      <c r="AN21" s="31"/>
      <c r="AO21" s="26"/>
      <c r="AP21" s="35"/>
      <c r="AQ21" s="24" t="s">
        <v>216</v>
      </c>
      <c r="AR21" s="32"/>
      <c r="AS21" s="32"/>
      <c r="AT21" s="33"/>
      <c r="AU21" s="34"/>
      <c r="AV21" s="32"/>
      <c r="AW21" s="35"/>
      <c r="AX21" s="32"/>
      <c r="AY21" s="35"/>
    </row>
    <row r="22" spans="1:51" ht="29.25" customHeight="1">
      <c r="A22" s="55">
        <v>16</v>
      </c>
      <c r="B22" s="51" t="s">
        <v>83</v>
      </c>
      <c r="C22" s="51" t="s">
        <v>84</v>
      </c>
      <c r="D22" s="1">
        <v>42382</v>
      </c>
      <c r="E22" s="51" t="s">
        <v>52</v>
      </c>
      <c r="F22" s="51" t="s">
        <v>60</v>
      </c>
      <c r="G22" s="52" t="s">
        <v>129</v>
      </c>
      <c r="H22" s="52" t="str">
        <f>G22</f>
        <v>꿈의 학교 교육 운영을 위한 3D프린터 용 모델링 제작 용역</v>
      </c>
      <c r="I22" s="52" t="s">
        <v>130</v>
      </c>
      <c r="J22" s="18">
        <v>6600000</v>
      </c>
      <c r="K22" s="53"/>
      <c r="L22" s="52"/>
      <c r="M22" s="20"/>
      <c r="N22" s="51"/>
      <c r="O22" s="51"/>
      <c r="P22" s="51"/>
      <c r="Q22" s="51"/>
      <c r="R22" s="44"/>
      <c r="S22" s="45"/>
      <c r="T22" s="53"/>
      <c r="U22" s="52"/>
      <c r="V22" s="52"/>
      <c r="W22" s="52"/>
      <c r="X22" s="40"/>
      <c r="Y22" s="53"/>
      <c r="Z22" s="52" t="s">
        <v>131</v>
      </c>
      <c r="AA22" s="51" t="s">
        <v>133</v>
      </c>
      <c r="AB22" s="52" t="s">
        <v>132</v>
      </c>
      <c r="AC22" s="52"/>
      <c r="AD22" s="1">
        <v>42387</v>
      </c>
      <c r="AE22" s="1">
        <v>42387</v>
      </c>
      <c r="AF22" s="1">
        <v>42394</v>
      </c>
      <c r="AG22" s="18">
        <v>6000000</v>
      </c>
      <c r="AH22" s="2">
        <f>SUM(AG22/J22)*100</f>
        <v>90.909090909090907</v>
      </c>
      <c r="AI22" s="51"/>
      <c r="AJ22" s="48"/>
      <c r="AK22" s="51"/>
      <c r="AL22" s="51"/>
      <c r="AM22" s="51"/>
      <c r="AN22" s="54"/>
      <c r="AO22" s="51"/>
      <c r="AP22" s="14"/>
      <c r="AQ22" s="55" t="str">
        <f t="shared" ref="AQ22:AQ23" si="6">C22</f>
        <v>안윤선</v>
      </c>
      <c r="AR22" s="16">
        <v>42389</v>
      </c>
      <c r="AS22" s="16">
        <v>42389</v>
      </c>
      <c r="AT22" s="7"/>
      <c r="AU22" s="19"/>
      <c r="AV22" s="16">
        <v>42396</v>
      </c>
      <c r="AW22" s="14">
        <f>SUM(AG22-AU22)</f>
        <v>6000000</v>
      </c>
      <c r="AX22" s="21"/>
      <c r="AY22" s="21"/>
    </row>
    <row r="23" spans="1:51" ht="29.25" customHeight="1">
      <c r="A23" s="55">
        <v>17</v>
      </c>
      <c r="B23" s="51" t="s">
        <v>441</v>
      </c>
      <c r="C23" s="51" t="s">
        <v>134</v>
      </c>
      <c r="D23" s="1">
        <v>42383</v>
      </c>
      <c r="E23" s="51" t="s">
        <v>91</v>
      </c>
      <c r="F23" s="51" t="s">
        <v>148</v>
      </c>
      <c r="G23" s="52" t="s">
        <v>156</v>
      </c>
      <c r="H23" s="52" t="str">
        <f t="shared" si="1"/>
        <v>만화도시 공간특화 및 홍보를 위한 만화포토존 제작 설치</v>
      </c>
      <c r="I23" s="52" t="s">
        <v>135</v>
      </c>
      <c r="J23" s="18">
        <v>10090000</v>
      </c>
      <c r="K23" s="53"/>
      <c r="L23" s="52"/>
      <c r="M23" s="20"/>
      <c r="N23" s="51"/>
      <c r="O23" s="51"/>
      <c r="P23" s="51"/>
      <c r="Q23" s="51"/>
      <c r="R23" s="44"/>
      <c r="S23" s="45"/>
      <c r="T23" s="53"/>
      <c r="U23" s="52"/>
      <c r="V23" s="52"/>
      <c r="W23" s="52"/>
      <c r="X23" s="40"/>
      <c r="Y23" s="53"/>
      <c r="Z23" s="52" t="s">
        <v>136</v>
      </c>
      <c r="AA23" s="51" t="s">
        <v>137</v>
      </c>
      <c r="AB23" s="52" t="s">
        <v>138</v>
      </c>
      <c r="AC23" s="52"/>
      <c r="AD23" s="1">
        <v>42387</v>
      </c>
      <c r="AE23" s="1"/>
      <c r="AF23" s="1">
        <v>42420</v>
      </c>
      <c r="AG23" s="18">
        <v>10000000</v>
      </c>
      <c r="AH23" s="2">
        <f t="shared" ref="AH23" si="7">SUM(AG23/J23)*100</f>
        <v>99.108027750247771</v>
      </c>
      <c r="AI23" s="51"/>
      <c r="AJ23" s="48"/>
      <c r="AK23" s="51"/>
      <c r="AL23" s="51"/>
      <c r="AM23" s="51"/>
      <c r="AN23" s="54"/>
      <c r="AO23" s="51"/>
      <c r="AP23" s="14"/>
      <c r="AQ23" s="55" t="str">
        <f t="shared" si="6"/>
        <v>손은양</v>
      </c>
      <c r="AR23" s="16">
        <v>42405</v>
      </c>
      <c r="AS23" s="16">
        <v>42411</v>
      </c>
      <c r="AT23" s="7"/>
      <c r="AU23" s="19"/>
      <c r="AV23" s="16">
        <v>42412</v>
      </c>
      <c r="AW23" s="14">
        <f t="shared" si="4"/>
        <v>10000000</v>
      </c>
      <c r="AX23" s="21"/>
      <c r="AY23" s="21"/>
    </row>
    <row r="24" spans="1:51" ht="29.25" customHeight="1">
      <c r="A24" s="55">
        <v>18</v>
      </c>
      <c r="B24" s="51" t="s">
        <v>441</v>
      </c>
      <c r="C24" s="51" t="s">
        <v>146</v>
      </c>
      <c r="D24" s="1">
        <v>42384</v>
      </c>
      <c r="E24" s="51" t="s">
        <v>52</v>
      </c>
      <c r="F24" s="51" t="s">
        <v>60</v>
      </c>
      <c r="G24" s="52" t="s">
        <v>149</v>
      </c>
      <c r="H24" s="52" t="str">
        <f t="shared" si="1"/>
        <v>만화졸업앨범 캐리커쳐 국회 전시 용역</v>
      </c>
      <c r="I24" s="52" t="s">
        <v>79</v>
      </c>
      <c r="J24" s="18">
        <v>2596000</v>
      </c>
      <c r="K24" s="53"/>
      <c r="L24" s="52"/>
      <c r="M24" s="20"/>
      <c r="N24" s="51"/>
      <c r="O24" s="51"/>
      <c r="P24" s="51"/>
      <c r="Q24" s="51"/>
      <c r="R24" s="44"/>
      <c r="S24" s="45"/>
      <c r="T24" s="53"/>
      <c r="U24" s="52"/>
      <c r="V24" s="52"/>
      <c r="W24" s="52"/>
      <c r="X24" s="40"/>
      <c r="Y24" s="53"/>
      <c r="Z24" s="52" t="s">
        <v>150</v>
      </c>
      <c r="AA24" s="51" t="s">
        <v>151</v>
      </c>
      <c r="AB24" s="52" t="s">
        <v>152</v>
      </c>
      <c r="AC24" s="52"/>
      <c r="AD24" s="1">
        <v>42387</v>
      </c>
      <c r="AE24" s="1">
        <v>42387</v>
      </c>
      <c r="AF24" s="1">
        <v>42412</v>
      </c>
      <c r="AG24" s="18">
        <v>2497000</v>
      </c>
      <c r="AH24" s="2">
        <f t="shared" si="0"/>
        <v>96.186440677966104</v>
      </c>
      <c r="AI24" s="51"/>
      <c r="AJ24" s="48"/>
      <c r="AK24" s="51"/>
      <c r="AL24" s="51"/>
      <c r="AM24" s="51"/>
      <c r="AN24" s="54"/>
      <c r="AO24" s="51"/>
      <c r="AP24" s="14"/>
      <c r="AQ24" s="55" t="str">
        <f t="shared" si="3"/>
        <v>이소현</v>
      </c>
      <c r="AR24" s="16">
        <v>42403</v>
      </c>
      <c r="AS24" s="16">
        <v>42404</v>
      </c>
      <c r="AT24" s="7"/>
      <c r="AU24" s="19"/>
      <c r="AV24" s="16">
        <v>42405</v>
      </c>
      <c r="AW24" s="14">
        <f>SUM(AG24-AU24)</f>
        <v>2497000</v>
      </c>
      <c r="AX24" s="21"/>
      <c r="AY24" s="21"/>
    </row>
    <row r="25" spans="1:51" ht="29.25" customHeight="1">
      <c r="A25" s="55">
        <v>19</v>
      </c>
      <c r="B25" s="51" t="s">
        <v>139</v>
      </c>
      <c r="C25" s="51" t="s">
        <v>140</v>
      </c>
      <c r="D25" s="1">
        <v>42384</v>
      </c>
      <c r="E25" s="51" t="s">
        <v>52</v>
      </c>
      <c r="F25" s="51" t="s">
        <v>148</v>
      </c>
      <c r="G25" s="52" t="s">
        <v>141</v>
      </c>
      <c r="H25" s="52" t="str">
        <f t="shared" si="1"/>
        <v>만화도서관 도서관리 프로그램 유지보수</v>
      </c>
      <c r="I25" s="52" t="s">
        <v>142</v>
      </c>
      <c r="J25" s="18">
        <v>1800000</v>
      </c>
      <c r="K25" s="53"/>
      <c r="L25" s="52"/>
      <c r="M25" s="20"/>
      <c r="N25" s="51"/>
      <c r="O25" s="51"/>
      <c r="P25" s="51"/>
      <c r="Q25" s="51"/>
      <c r="R25" s="44"/>
      <c r="S25" s="45"/>
      <c r="T25" s="53"/>
      <c r="U25" s="52"/>
      <c r="V25" s="52"/>
      <c r="W25" s="52"/>
      <c r="X25" s="40"/>
      <c r="Y25" s="53"/>
      <c r="Z25" s="52" t="s">
        <v>143</v>
      </c>
      <c r="AA25" s="51" t="s">
        <v>144</v>
      </c>
      <c r="AB25" s="52" t="s">
        <v>145</v>
      </c>
      <c r="AC25" s="52"/>
      <c r="AD25" s="1">
        <v>42388</v>
      </c>
      <c r="AE25" s="1">
        <v>42388</v>
      </c>
      <c r="AF25" s="1">
        <v>42429</v>
      </c>
      <c r="AG25" s="18">
        <v>1710000</v>
      </c>
      <c r="AH25" s="2">
        <f t="shared" ref="AH25:AH30" si="8">SUM(AG25/J25)*100</f>
        <v>95</v>
      </c>
      <c r="AI25" s="51"/>
      <c r="AJ25" s="48"/>
      <c r="AK25" s="51"/>
      <c r="AL25" s="51"/>
      <c r="AM25" s="51"/>
      <c r="AN25" s="54"/>
      <c r="AO25" s="51"/>
      <c r="AP25" s="14"/>
      <c r="AQ25" s="55" t="str">
        <f t="shared" si="3"/>
        <v>김연희</v>
      </c>
      <c r="AR25" s="16">
        <v>42429</v>
      </c>
      <c r="AS25" s="16">
        <v>42429</v>
      </c>
      <c r="AT25" s="7"/>
      <c r="AU25" s="19"/>
      <c r="AV25" s="16">
        <v>42429</v>
      </c>
      <c r="AW25" s="14">
        <f>SUM(AG25-AU25)</f>
        <v>1710000</v>
      </c>
      <c r="AX25" s="21"/>
      <c r="AY25" s="21"/>
    </row>
    <row r="26" spans="1:51" ht="29.25" customHeight="1">
      <c r="A26" s="55">
        <v>20</v>
      </c>
      <c r="B26" s="51" t="s">
        <v>83</v>
      </c>
      <c r="C26" s="51" t="s">
        <v>176</v>
      </c>
      <c r="D26" s="1">
        <v>42388</v>
      </c>
      <c r="E26" s="51" t="s">
        <v>91</v>
      </c>
      <c r="F26" s="51" t="s">
        <v>60</v>
      </c>
      <c r="G26" s="52" t="s">
        <v>177</v>
      </c>
      <c r="H26" s="52" t="str">
        <f t="shared" si="1"/>
        <v>[나도만화가]체험용지 제작</v>
      </c>
      <c r="I26" s="52" t="s">
        <v>178</v>
      </c>
      <c r="J26" s="18">
        <v>2477000</v>
      </c>
      <c r="K26" s="53"/>
      <c r="L26" s="52"/>
      <c r="M26" s="20"/>
      <c r="N26" s="51"/>
      <c r="O26" s="51"/>
      <c r="P26" s="51"/>
      <c r="Q26" s="51"/>
      <c r="R26" s="44"/>
      <c r="S26" s="45"/>
      <c r="T26" s="53"/>
      <c r="U26" s="52"/>
      <c r="V26" s="52"/>
      <c r="W26" s="52"/>
      <c r="X26" s="40"/>
      <c r="Y26" s="53"/>
      <c r="Z26" s="52" t="s">
        <v>179</v>
      </c>
      <c r="AA26" s="51" t="s">
        <v>180</v>
      </c>
      <c r="AB26" s="52" t="s">
        <v>181</v>
      </c>
      <c r="AC26" s="52"/>
      <c r="AD26" s="1">
        <v>42389</v>
      </c>
      <c r="AE26" s="1"/>
      <c r="AF26" s="1">
        <v>42398</v>
      </c>
      <c r="AG26" s="18">
        <v>2248000</v>
      </c>
      <c r="AH26" s="2">
        <f t="shared" si="8"/>
        <v>90.754945498587006</v>
      </c>
      <c r="AI26" s="51"/>
      <c r="AJ26" s="48"/>
      <c r="AK26" s="51"/>
      <c r="AL26" s="51"/>
      <c r="AM26" s="51"/>
      <c r="AN26" s="54"/>
      <c r="AO26" s="51"/>
      <c r="AP26" s="14"/>
      <c r="AQ26" s="55" t="str">
        <f t="shared" si="3"/>
        <v>방희정</v>
      </c>
      <c r="AR26" s="16">
        <v>42390</v>
      </c>
      <c r="AS26" s="16">
        <v>42390</v>
      </c>
      <c r="AT26" s="7"/>
      <c r="AU26" s="19"/>
      <c r="AV26" s="16">
        <v>42404</v>
      </c>
      <c r="AW26" s="14">
        <f t="shared" ref="AW26:AW41" si="9">SUM(AG26-AU26)</f>
        <v>2248000</v>
      </c>
      <c r="AX26" s="21"/>
      <c r="AY26" s="21"/>
    </row>
    <row r="27" spans="1:51" ht="29.25" customHeight="1">
      <c r="A27" s="55">
        <v>21</v>
      </c>
      <c r="B27" s="51" t="s">
        <v>83</v>
      </c>
      <c r="C27" s="51" t="s">
        <v>188</v>
      </c>
      <c r="D27" s="1">
        <v>42389</v>
      </c>
      <c r="E27" s="51" t="s">
        <v>52</v>
      </c>
      <c r="F27" s="51" t="s">
        <v>60</v>
      </c>
      <c r="G27" s="52" t="s">
        <v>189</v>
      </c>
      <c r="H27" s="52" t="str">
        <f t="shared" si="1"/>
        <v>롯데백화점 중동점&lt;우리동네 만화방&gt; 순회전시 물품 운송</v>
      </c>
      <c r="I27" s="52" t="s">
        <v>190</v>
      </c>
      <c r="J27" s="18">
        <v>66000</v>
      </c>
      <c r="K27" s="53"/>
      <c r="L27" s="52"/>
      <c r="M27" s="20"/>
      <c r="N27" s="51"/>
      <c r="O27" s="51"/>
      <c r="P27" s="51"/>
      <c r="Q27" s="51"/>
      <c r="R27" s="44"/>
      <c r="S27" s="45"/>
      <c r="T27" s="53"/>
      <c r="U27" s="52"/>
      <c r="V27" s="52"/>
      <c r="W27" s="52"/>
      <c r="X27" s="40"/>
      <c r="Y27" s="53"/>
      <c r="Z27" s="52" t="s">
        <v>191</v>
      </c>
      <c r="AA27" s="51" t="s">
        <v>192</v>
      </c>
      <c r="AB27" s="52" t="s">
        <v>193</v>
      </c>
      <c r="AC27" s="52"/>
      <c r="AD27" s="1">
        <v>42389</v>
      </c>
      <c r="AE27" s="1">
        <v>42389</v>
      </c>
      <c r="AF27" s="1">
        <v>42389</v>
      </c>
      <c r="AG27" s="18">
        <v>55000</v>
      </c>
      <c r="AH27" s="2">
        <f t="shared" si="8"/>
        <v>83.333333333333343</v>
      </c>
      <c r="AI27" s="51"/>
      <c r="AJ27" s="48"/>
      <c r="AK27" s="51"/>
      <c r="AL27" s="51"/>
      <c r="AM27" s="51"/>
      <c r="AN27" s="54"/>
      <c r="AO27" s="51"/>
      <c r="AP27" s="14"/>
      <c r="AQ27" s="55" t="str">
        <f t="shared" si="3"/>
        <v>박보라</v>
      </c>
      <c r="AR27" s="16">
        <v>42389</v>
      </c>
      <c r="AS27" s="16">
        <v>42389</v>
      </c>
      <c r="AT27" s="7"/>
      <c r="AU27" s="19"/>
      <c r="AV27" s="16">
        <v>42405</v>
      </c>
      <c r="AW27" s="14">
        <f t="shared" si="9"/>
        <v>55000</v>
      </c>
      <c r="AX27" s="21"/>
      <c r="AY27" s="21"/>
    </row>
    <row r="28" spans="1:51" ht="29.25" customHeight="1">
      <c r="A28" s="55">
        <v>22</v>
      </c>
      <c r="B28" s="51" t="s">
        <v>75</v>
      </c>
      <c r="C28" s="51" t="s">
        <v>76</v>
      </c>
      <c r="D28" s="1">
        <v>42390</v>
      </c>
      <c r="E28" s="51" t="s">
        <v>52</v>
      </c>
      <c r="F28" s="51" t="s">
        <v>60</v>
      </c>
      <c r="G28" s="52" t="s">
        <v>183</v>
      </c>
      <c r="H28" s="52" t="str">
        <f t="shared" si="1"/>
        <v>만화가의 숲 정화조 청소</v>
      </c>
      <c r="I28" s="52" t="s">
        <v>184</v>
      </c>
      <c r="J28" s="18">
        <v>140000</v>
      </c>
      <c r="K28" s="53"/>
      <c r="L28" s="52"/>
      <c r="M28" s="20"/>
      <c r="N28" s="51"/>
      <c r="O28" s="51"/>
      <c r="P28" s="51"/>
      <c r="Q28" s="51"/>
      <c r="R28" s="44"/>
      <c r="S28" s="45"/>
      <c r="T28" s="53"/>
      <c r="U28" s="52"/>
      <c r="V28" s="52"/>
      <c r="W28" s="52"/>
      <c r="X28" s="40"/>
      <c r="Y28" s="53"/>
      <c r="Z28" s="52" t="s">
        <v>185</v>
      </c>
      <c r="AA28" s="51" t="s">
        <v>186</v>
      </c>
      <c r="AB28" s="52" t="s">
        <v>194</v>
      </c>
      <c r="AC28" s="52"/>
      <c r="AD28" s="1">
        <v>42390</v>
      </c>
      <c r="AE28" s="1">
        <v>42390</v>
      </c>
      <c r="AF28" s="1">
        <v>42419</v>
      </c>
      <c r="AG28" s="18">
        <v>140000</v>
      </c>
      <c r="AH28" s="2">
        <f t="shared" si="8"/>
        <v>100</v>
      </c>
      <c r="AI28" s="51"/>
      <c r="AJ28" s="48"/>
      <c r="AK28" s="51"/>
      <c r="AL28" s="51"/>
      <c r="AM28" s="51"/>
      <c r="AN28" s="54"/>
      <c r="AO28" s="51"/>
      <c r="AP28" s="14"/>
      <c r="AQ28" s="55" t="str">
        <f t="shared" si="3"/>
        <v>최중국</v>
      </c>
      <c r="AR28" s="16">
        <v>42390</v>
      </c>
      <c r="AS28" s="16">
        <v>42390</v>
      </c>
      <c r="AT28" s="7"/>
      <c r="AU28" s="19"/>
      <c r="AV28" s="16">
        <v>42405</v>
      </c>
      <c r="AW28" s="14">
        <f t="shared" si="9"/>
        <v>140000</v>
      </c>
      <c r="AX28" s="21"/>
      <c r="AY28" s="21"/>
    </row>
    <row r="29" spans="1:51" ht="29.25" customHeight="1">
      <c r="A29" s="55">
        <v>23</v>
      </c>
      <c r="B29" s="51" t="s">
        <v>139</v>
      </c>
      <c r="C29" s="51" t="s">
        <v>166</v>
      </c>
      <c r="D29" s="1">
        <v>42394</v>
      </c>
      <c r="E29" s="51" t="s">
        <v>91</v>
      </c>
      <c r="F29" s="51" t="s">
        <v>60</v>
      </c>
      <c r="G29" s="52" t="s">
        <v>175</v>
      </c>
      <c r="H29" s="52" t="str">
        <f t="shared" si="1"/>
        <v>2015년 만화포럼 자료집 만화포럼 칸2015 제작</v>
      </c>
      <c r="I29" s="52" t="s">
        <v>167</v>
      </c>
      <c r="J29" s="18">
        <v>7470000</v>
      </c>
      <c r="K29" s="53"/>
      <c r="L29" s="52"/>
      <c r="M29" s="20"/>
      <c r="N29" s="51"/>
      <c r="O29" s="51"/>
      <c r="P29" s="51"/>
      <c r="Q29" s="51"/>
      <c r="R29" s="44"/>
      <c r="S29" s="45"/>
      <c r="T29" s="53"/>
      <c r="U29" s="52"/>
      <c r="V29" s="52"/>
      <c r="W29" s="52"/>
      <c r="X29" s="40"/>
      <c r="Y29" s="53"/>
      <c r="Z29" s="52" t="s">
        <v>168</v>
      </c>
      <c r="AA29" s="51" t="s">
        <v>182</v>
      </c>
      <c r="AB29" s="52" t="s">
        <v>169</v>
      </c>
      <c r="AC29" s="52"/>
      <c r="AD29" s="1">
        <v>42395</v>
      </c>
      <c r="AE29" s="1"/>
      <c r="AF29" s="1">
        <v>42419</v>
      </c>
      <c r="AG29" s="18">
        <v>7000000</v>
      </c>
      <c r="AH29" s="2">
        <f t="shared" si="8"/>
        <v>93.708165997322624</v>
      </c>
      <c r="AI29" s="51" t="s">
        <v>210</v>
      </c>
      <c r="AJ29" s="16">
        <v>42411</v>
      </c>
      <c r="AK29" s="51" t="s">
        <v>211</v>
      </c>
      <c r="AL29" s="51"/>
      <c r="AM29" s="51"/>
      <c r="AN29" s="54"/>
      <c r="AO29" s="51"/>
      <c r="AP29" s="50">
        <v>7200000</v>
      </c>
      <c r="AQ29" s="55" t="str">
        <f t="shared" si="3"/>
        <v>김미순</v>
      </c>
      <c r="AR29" s="16">
        <v>42419</v>
      </c>
      <c r="AS29" s="16">
        <v>42419</v>
      </c>
      <c r="AT29" s="7"/>
      <c r="AU29" s="19"/>
      <c r="AV29" s="16">
        <v>42426</v>
      </c>
      <c r="AW29" s="14">
        <f>SUM(AP29-AU29)</f>
        <v>7200000</v>
      </c>
      <c r="AX29" s="21"/>
      <c r="AY29" s="21"/>
    </row>
    <row r="30" spans="1:51" ht="29.25" customHeight="1">
      <c r="A30" s="55">
        <v>24</v>
      </c>
      <c r="B30" s="51" t="s">
        <v>75</v>
      </c>
      <c r="C30" s="51" t="s">
        <v>216</v>
      </c>
      <c r="D30" s="1">
        <v>42401</v>
      </c>
      <c r="E30" s="51" t="s">
        <v>91</v>
      </c>
      <c r="F30" s="51" t="s">
        <v>60</v>
      </c>
      <c r="G30" s="52" t="s">
        <v>217</v>
      </c>
      <c r="H30" s="52" t="str">
        <f t="shared" si="1"/>
        <v>비즈니스센터 1층 BIFAN측 여자화장실 조명 자동점명 스위치 구입 설치</v>
      </c>
      <c r="I30" s="52" t="s">
        <v>218</v>
      </c>
      <c r="J30" s="18">
        <v>181500</v>
      </c>
      <c r="K30" s="53"/>
      <c r="L30" s="52"/>
      <c r="M30" s="20"/>
      <c r="N30" s="51"/>
      <c r="O30" s="51"/>
      <c r="P30" s="51"/>
      <c r="Q30" s="51"/>
      <c r="R30" s="44"/>
      <c r="S30" s="45"/>
      <c r="T30" s="53"/>
      <c r="U30" s="52"/>
      <c r="V30" s="52"/>
      <c r="W30" s="52"/>
      <c r="X30" s="40"/>
      <c r="Y30" s="53"/>
      <c r="Z30" s="52" t="s">
        <v>219</v>
      </c>
      <c r="AA30" s="51" t="s">
        <v>220</v>
      </c>
      <c r="AB30" s="52" t="s">
        <v>221</v>
      </c>
      <c r="AC30" s="52"/>
      <c r="AD30" s="1">
        <v>42401</v>
      </c>
      <c r="AE30" s="1"/>
      <c r="AF30" s="1">
        <v>42410</v>
      </c>
      <c r="AG30" s="18">
        <v>165000</v>
      </c>
      <c r="AH30" s="2">
        <f t="shared" si="8"/>
        <v>90.909090909090907</v>
      </c>
      <c r="AI30" s="51"/>
      <c r="AJ30" s="48"/>
      <c r="AK30" s="51"/>
      <c r="AL30" s="51"/>
      <c r="AM30" s="51"/>
      <c r="AN30" s="54"/>
      <c r="AO30" s="51"/>
      <c r="AP30" s="14"/>
      <c r="AQ30" s="55" t="str">
        <f t="shared" si="3"/>
        <v>김광수</v>
      </c>
      <c r="AR30" s="16">
        <v>42402</v>
      </c>
      <c r="AS30" s="16">
        <v>42402</v>
      </c>
      <c r="AT30" s="7"/>
      <c r="AU30" s="19"/>
      <c r="AV30" s="16">
        <v>42415</v>
      </c>
      <c r="AW30" s="14">
        <f>SUM(AG30-AU30)</f>
        <v>165000</v>
      </c>
      <c r="AX30" s="21"/>
      <c r="AY30" s="21"/>
    </row>
    <row r="31" spans="1:51" ht="29.25" customHeight="1">
      <c r="A31" s="55">
        <v>25</v>
      </c>
      <c r="B31" s="51" t="s">
        <v>75</v>
      </c>
      <c r="C31" s="51" t="s">
        <v>216</v>
      </c>
      <c r="D31" s="1">
        <v>42401</v>
      </c>
      <c r="E31" s="51" t="s">
        <v>91</v>
      </c>
      <c r="F31" s="51" t="s">
        <v>60</v>
      </c>
      <c r="G31" s="52" t="s">
        <v>222</v>
      </c>
      <c r="H31" s="52" t="str">
        <f t="shared" si="1"/>
        <v>진흥원 3층 표지판낼 부품 구입 설치</v>
      </c>
      <c r="I31" s="52" t="s">
        <v>223</v>
      </c>
      <c r="J31" s="18">
        <v>176000</v>
      </c>
      <c r="K31" s="53"/>
      <c r="L31" s="52"/>
      <c r="M31" s="20"/>
      <c r="N31" s="51"/>
      <c r="O31" s="51"/>
      <c r="P31" s="51"/>
      <c r="Q31" s="51"/>
      <c r="R31" s="44"/>
      <c r="S31" s="45"/>
      <c r="T31" s="53"/>
      <c r="U31" s="52"/>
      <c r="V31" s="52"/>
      <c r="W31" s="52"/>
      <c r="X31" s="40"/>
      <c r="Y31" s="53"/>
      <c r="Z31" s="52" t="s">
        <v>100</v>
      </c>
      <c r="AA31" s="51" t="s">
        <v>101</v>
      </c>
      <c r="AB31" s="52" t="s">
        <v>102</v>
      </c>
      <c r="AC31" s="52"/>
      <c r="AD31" s="1">
        <v>42401</v>
      </c>
      <c r="AE31" s="1"/>
      <c r="AF31" s="1">
        <v>42410</v>
      </c>
      <c r="AG31" s="18">
        <v>165000</v>
      </c>
      <c r="AH31" s="2">
        <f>SUM(AG31/J31)*100</f>
        <v>93.75</v>
      </c>
      <c r="AI31" s="51"/>
      <c r="AJ31" s="48"/>
      <c r="AK31" s="51"/>
      <c r="AL31" s="51"/>
      <c r="AM31" s="51"/>
      <c r="AN31" s="54"/>
      <c r="AO31" s="51"/>
      <c r="AP31" s="14"/>
      <c r="AQ31" s="55" t="str">
        <f>C31</f>
        <v>김광수</v>
      </c>
      <c r="AR31" s="16">
        <v>42402</v>
      </c>
      <c r="AS31" s="16">
        <v>42402</v>
      </c>
      <c r="AT31" s="7"/>
      <c r="AU31" s="19"/>
      <c r="AV31" s="16">
        <v>42402</v>
      </c>
      <c r="AW31" s="14">
        <f>SUM(AG31-AU31)</f>
        <v>165000</v>
      </c>
      <c r="AX31" s="21"/>
      <c r="AY31" s="21"/>
    </row>
    <row r="32" spans="1:51" ht="29.25" customHeight="1">
      <c r="A32" s="55">
        <v>26</v>
      </c>
      <c r="B32" s="51" t="s">
        <v>75</v>
      </c>
      <c r="C32" s="51" t="s">
        <v>103</v>
      </c>
      <c r="D32" s="1">
        <v>42396</v>
      </c>
      <c r="E32" s="51" t="s">
        <v>195</v>
      </c>
      <c r="F32" s="51" t="s">
        <v>60</v>
      </c>
      <c r="G32" s="52" t="s">
        <v>196</v>
      </c>
      <c r="H32" s="52" t="str">
        <f t="shared" si="1"/>
        <v>자료보존 전시실 조성공사</v>
      </c>
      <c r="I32" s="52" t="s">
        <v>197</v>
      </c>
      <c r="J32" s="18">
        <v>10794000</v>
      </c>
      <c r="K32" s="53"/>
      <c r="L32" s="52"/>
      <c r="M32" s="20"/>
      <c r="N32" s="51"/>
      <c r="O32" s="51"/>
      <c r="P32" s="51"/>
      <c r="Q32" s="51"/>
      <c r="R32" s="44"/>
      <c r="S32" s="45"/>
      <c r="T32" s="53"/>
      <c r="U32" s="52"/>
      <c r="V32" s="52"/>
      <c r="W32" s="52"/>
      <c r="X32" s="40"/>
      <c r="Y32" s="53"/>
      <c r="Z32" s="52" t="s">
        <v>198</v>
      </c>
      <c r="AA32" s="51" t="s">
        <v>199</v>
      </c>
      <c r="AB32" s="52" t="s">
        <v>200</v>
      </c>
      <c r="AC32" s="52"/>
      <c r="AD32" s="1">
        <v>42403</v>
      </c>
      <c r="AE32" s="1">
        <v>42403</v>
      </c>
      <c r="AF32" s="1">
        <v>42416</v>
      </c>
      <c r="AG32" s="18">
        <v>10260000</v>
      </c>
      <c r="AH32" s="2">
        <f t="shared" ref="AH32:AH39" si="10">SUM(AG32/J32)*100</f>
        <v>95.052807115063914</v>
      </c>
      <c r="AI32" s="51"/>
      <c r="AJ32" s="48"/>
      <c r="AK32" s="51"/>
      <c r="AL32" s="51"/>
      <c r="AM32" s="51"/>
      <c r="AN32" s="54"/>
      <c r="AO32" s="51"/>
      <c r="AP32" s="14"/>
      <c r="AQ32" s="55" t="str">
        <f t="shared" ref="AQ32:AQ41" si="11">C32</f>
        <v>이인철</v>
      </c>
      <c r="AR32" s="16">
        <v>42416</v>
      </c>
      <c r="AS32" s="16">
        <v>42416</v>
      </c>
      <c r="AT32" s="7"/>
      <c r="AU32" s="19"/>
      <c r="AV32" s="16">
        <v>42416</v>
      </c>
      <c r="AW32" s="14">
        <f t="shared" si="9"/>
        <v>10260000</v>
      </c>
      <c r="AX32" s="21"/>
      <c r="AY32" s="21"/>
    </row>
    <row r="33" spans="1:51" ht="29.25" customHeight="1">
      <c r="A33" s="55">
        <v>27</v>
      </c>
      <c r="B33" s="51" t="s">
        <v>201</v>
      </c>
      <c r="C33" s="51" t="s">
        <v>202</v>
      </c>
      <c r="D33" s="1">
        <v>42399</v>
      </c>
      <c r="E33" s="51" t="s">
        <v>91</v>
      </c>
      <c r="F33" s="51" t="s">
        <v>60</v>
      </c>
      <c r="G33" s="52" t="s">
        <v>203</v>
      </c>
      <c r="H33" s="52" t="str">
        <f t="shared" si="1"/>
        <v>현장형 창조인재 양성사업 교육생 작품집 제작</v>
      </c>
      <c r="I33" s="52" t="s">
        <v>204</v>
      </c>
      <c r="J33" s="18">
        <v>13425500</v>
      </c>
      <c r="K33" s="53"/>
      <c r="L33" s="52"/>
      <c r="M33" s="20"/>
      <c r="N33" s="51"/>
      <c r="O33" s="51"/>
      <c r="P33" s="51"/>
      <c r="Q33" s="51"/>
      <c r="R33" s="44"/>
      <c r="S33" s="45"/>
      <c r="T33" s="53"/>
      <c r="U33" s="52"/>
      <c r="V33" s="52"/>
      <c r="W33" s="52"/>
      <c r="X33" s="40"/>
      <c r="Y33" s="53"/>
      <c r="Z33" s="52" t="s">
        <v>168</v>
      </c>
      <c r="AA33" s="51" t="s">
        <v>182</v>
      </c>
      <c r="AB33" s="52" t="s">
        <v>169</v>
      </c>
      <c r="AC33" s="52"/>
      <c r="AD33" s="1">
        <v>42403</v>
      </c>
      <c r="AE33" s="1"/>
      <c r="AF33" s="1">
        <v>42423</v>
      </c>
      <c r="AG33" s="18">
        <v>12500000</v>
      </c>
      <c r="AH33" s="2">
        <f t="shared" si="10"/>
        <v>93.106401996201257</v>
      </c>
      <c r="AI33" s="51"/>
      <c r="AJ33" s="48"/>
      <c r="AK33" s="51"/>
      <c r="AL33" s="51"/>
      <c r="AM33" s="51"/>
      <c r="AN33" s="54"/>
      <c r="AO33" s="51"/>
      <c r="AP33" s="14"/>
      <c r="AQ33" s="55" t="str">
        <f t="shared" si="11"/>
        <v>김태훈</v>
      </c>
      <c r="AR33" s="16">
        <v>42423</v>
      </c>
      <c r="AS33" s="16">
        <v>42423</v>
      </c>
      <c r="AT33" s="7"/>
      <c r="AU33" s="19"/>
      <c r="AV33" s="16">
        <v>42424</v>
      </c>
      <c r="AW33" s="14">
        <f t="shared" si="9"/>
        <v>12500000</v>
      </c>
      <c r="AX33" s="21"/>
      <c r="AY33" s="21"/>
    </row>
    <row r="34" spans="1:51" ht="29.25" customHeight="1">
      <c r="A34" s="55">
        <v>28</v>
      </c>
      <c r="B34" s="51" t="s">
        <v>83</v>
      </c>
      <c r="C34" s="51" t="s">
        <v>205</v>
      </c>
      <c r="D34" s="1">
        <v>42404</v>
      </c>
      <c r="E34" s="51" t="s">
        <v>52</v>
      </c>
      <c r="F34" s="51" t="s">
        <v>60</v>
      </c>
      <c r="G34" s="52" t="s">
        <v>206</v>
      </c>
      <c r="H34" s="52" t="str">
        <f t="shared" si="1"/>
        <v>한국만화박물관 상설전시 전시물 및 그래픽 디자인 용역</v>
      </c>
      <c r="I34" s="52" t="s">
        <v>207</v>
      </c>
      <c r="J34" s="18">
        <v>9500000</v>
      </c>
      <c r="K34" s="53"/>
      <c r="L34" s="52"/>
      <c r="M34" s="20"/>
      <c r="N34" s="51"/>
      <c r="O34" s="51"/>
      <c r="P34" s="51"/>
      <c r="Q34" s="51"/>
      <c r="R34" s="44"/>
      <c r="S34" s="45"/>
      <c r="T34" s="53"/>
      <c r="U34" s="52"/>
      <c r="V34" s="52"/>
      <c r="W34" s="52"/>
      <c r="X34" s="40"/>
      <c r="Y34" s="53"/>
      <c r="Z34" s="52" t="s">
        <v>208</v>
      </c>
      <c r="AA34" s="55" t="s">
        <v>236</v>
      </c>
      <c r="AB34" s="52" t="s">
        <v>212</v>
      </c>
      <c r="AC34" s="52"/>
      <c r="AD34" s="1">
        <v>42405</v>
      </c>
      <c r="AE34" s="1">
        <v>42405</v>
      </c>
      <c r="AF34" s="1">
        <v>42446</v>
      </c>
      <c r="AG34" s="18">
        <v>8550000</v>
      </c>
      <c r="AH34" s="2">
        <f t="shared" si="10"/>
        <v>90</v>
      </c>
      <c r="AI34" s="51"/>
      <c r="AJ34" s="48"/>
      <c r="AK34" s="51"/>
      <c r="AL34" s="51"/>
      <c r="AM34" s="51"/>
      <c r="AN34" s="54"/>
      <c r="AO34" s="51"/>
      <c r="AP34" s="14"/>
      <c r="AQ34" s="55" t="str">
        <f t="shared" si="11"/>
        <v>서정임</v>
      </c>
      <c r="AR34" s="16"/>
      <c r="AS34" s="16"/>
      <c r="AT34" s="7"/>
      <c r="AU34" s="19"/>
      <c r="AV34" s="16"/>
      <c r="AW34" s="14"/>
      <c r="AX34" s="21"/>
      <c r="AY34" s="21"/>
    </row>
    <row r="35" spans="1:51" ht="29.25" customHeight="1">
      <c r="A35" s="55">
        <v>29</v>
      </c>
      <c r="B35" s="51" t="s">
        <v>153</v>
      </c>
      <c r="C35" s="51" t="s">
        <v>253</v>
      </c>
      <c r="D35" s="1">
        <v>42412</v>
      </c>
      <c r="E35" s="51" t="s">
        <v>52</v>
      </c>
      <c r="F35" s="51" t="s">
        <v>60</v>
      </c>
      <c r="G35" s="52" t="s">
        <v>254</v>
      </c>
      <c r="H35" s="52" t="str">
        <f t="shared" si="1"/>
        <v>2016년도 제2호 온라인 뉴스레터 제작</v>
      </c>
      <c r="I35" s="52" t="s">
        <v>207</v>
      </c>
      <c r="J35" s="18">
        <v>330000</v>
      </c>
      <c r="K35" s="53"/>
      <c r="L35" s="52"/>
      <c r="M35" s="20"/>
      <c r="N35" s="51"/>
      <c r="O35" s="51"/>
      <c r="P35" s="51"/>
      <c r="Q35" s="51"/>
      <c r="R35" s="44"/>
      <c r="S35" s="45"/>
      <c r="T35" s="53"/>
      <c r="U35" s="52"/>
      <c r="V35" s="52"/>
      <c r="W35" s="52"/>
      <c r="X35" s="40"/>
      <c r="Y35" s="53"/>
      <c r="Z35" s="52" t="s">
        <v>255</v>
      </c>
      <c r="AA35" s="55" t="s">
        <v>256</v>
      </c>
      <c r="AB35" s="52" t="s">
        <v>257</v>
      </c>
      <c r="AC35" s="52"/>
      <c r="AD35" s="1">
        <v>42412</v>
      </c>
      <c r="AE35" s="1">
        <v>42412</v>
      </c>
      <c r="AF35" s="1">
        <v>42418</v>
      </c>
      <c r="AG35" s="18">
        <v>300000</v>
      </c>
      <c r="AH35" s="2">
        <f t="shared" si="10"/>
        <v>90.909090909090907</v>
      </c>
      <c r="AI35" s="51"/>
      <c r="AJ35" s="48"/>
      <c r="AK35" s="51"/>
      <c r="AL35" s="51"/>
      <c r="AM35" s="51"/>
      <c r="AN35" s="54"/>
      <c r="AO35" s="51"/>
      <c r="AP35" s="14"/>
      <c r="AQ35" s="55" t="str">
        <f t="shared" si="11"/>
        <v>이효재</v>
      </c>
      <c r="AR35" s="16">
        <v>42418</v>
      </c>
      <c r="AS35" s="16">
        <v>42418</v>
      </c>
      <c r="AT35" s="7"/>
      <c r="AU35" s="19"/>
      <c r="AV35" s="16">
        <v>42426</v>
      </c>
      <c r="AW35" s="14">
        <f t="shared" si="9"/>
        <v>300000</v>
      </c>
      <c r="AX35" s="21"/>
      <c r="AY35" s="21"/>
    </row>
    <row r="36" spans="1:51" ht="29.25" customHeight="1">
      <c r="A36" s="55">
        <v>30</v>
      </c>
      <c r="B36" s="51" t="s">
        <v>83</v>
      </c>
      <c r="C36" s="51" t="s">
        <v>84</v>
      </c>
      <c r="D36" s="1">
        <v>42415</v>
      </c>
      <c r="E36" s="51" t="s">
        <v>91</v>
      </c>
      <c r="F36" s="51" t="s">
        <v>60</v>
      </c>
      <c r="G36" s="52" t="s">
        <v>224</v>
      </c>
      <c r="H36" s="52" t="str">
        <f t="shared" si="1"/>
        <v>한국만화박물관 교구재(텀블러) 구입</v>
      </c>
      <c r="I36" s="52" t="s">
        <v>225</v>
      </c>
      <c r="J36" s="18">
        <v>4380200</v>
      </c>
      <c r="K36" s="53"/>
      <c r="L36" s="52"/>
      <c r="M36" s="20"/>
      <c r="N36" s="51"/>
      <c r="O36" s="51"/>
      <c r="P36" s="51"/>
      <c r="Q36" s="51"/>
      <c r="R36" s="44"/>
      <c r="S36" s="45"/>
      <c r="T36" s="53"/>
      <c r="U36" s="52"/>
      <c r="V36" s="52"/>
      <c r="W36" s="52"/>
      <c r="X36" s="40"/>
      <c r="Y36" s="53"/>
      <c r="Z36" s="52" t="s">
        <v>168</v>
      </c>
      <c r="AA36" s="51" t="s">
        <v>182</v>
      </c>
      <c r="AB36" s="52" t="s">
        <v>169</v>
      </c>
      <c r="AC36" s="52"/>
      <c r="AD36" s="1">
        <v>42417</v>
      </c>
      <c r="AE36" s="1"/>
      <c r="AF36" s="1">
        <v>42425</v>
      </c>
      <c r="AG36" s="18">
        <v>4092000</v>
      </c>
      <c r="AH36" s="2">
        <f t="shared" si="10"/>
        <v>93.420391762933193</v>
      </c>
      <c r="AI36" s="51"/>
      <c r="AJ36" s="48"/>
      <c r="AK36" s="51"/>
      <c r="AL36" s="51"/>
      <c r="AM36" s="51"/>
      <c r="AN36" s="54"/>
      <c r="AO36" s="51"/>
      <c r="AP36" s="14"/>
      <c r="AQ36" s="55" t="str">
        <f t="shared" si="11"/>
        <v>안윤선</v>
      </c>
      <c r="AR36" s="16">
        <v>42423</v>
      </c>
      <c r="AS36" s="16">
        <v>42423</v>
      </c>
      <c r="AT36" s="7"/>
      <c r="AU36" s="19"/>
      <c r="AV36" s="16">
        <v>42424</v>
      </c>
      <c r="AW36" s="14">
        <f t="shared" si="9"/>
        <v>4092000</v>
      </c>
      <c r="AX36" s="21"/>
      <c r="AY36" s="21"/>
    </row>
    <row r="37" spans="1:51" ht="29.25" customHeight="1">
      <c r="A37" s="55">
        <v>31</v>
      </c>
      <c r="B37" s="51" t="s">
        <v>83</v>
      </c>
      <c r="C37" s="51" t="s">
        <v>84</v>
      </c>
      <c r="D37" s="1">
        <v>42415</v>
      </c>
      <c r="E37" s="51" t="s">
        <v>91</v>
      </c>
      <c r="F37" s="51" t="s">
        <v>226</v>
      </c>
      <c r="G37" s="52" t="s">
        <v>227</v>
      </c>
      <c r="H37" s="52" t="str">
        <f t="shared" si="1"/>
        <v>한국만화박물관 교구재(홈, 거울잔상 애니 교구) 구입</v>
      </c>
      <c r="I37" s="52" t="s">
        <v>228</v>
      </c>
      <c r="J37" s="18">
        <v>3082750</v>
      </c>
      <c r="K37" s="53"/>
      <c r="L37" s="52"/>
      <c r="M37" s="20"/>
      <c r="N37" s="51"/>
      <c r="O37" s="51"/>
      <c r="P37" s="51"/>
      <c r="Q37" s="51"/>
      <c r="R37" s="44"/>
      <c r="S37" s="45"/>
      <c r="T37" s="53"/>
      <c r="U37" s="52"/>
      <c r="V37" s="52"/>
      <c r="W37" s="52"/>
      <c r="X37" s="40"/>
      <c r="Y37" s="53"/>
      <c r="Z37" s="52" t="s">
        <v>229</v>
      </c>
      <c r="AA37" s="51" t="s">
        <v>230</v>
      </c>
      <c r="AB37" s="52" t="s">
        <v>231</v>
      </c>
      <c r="AC37" s="52"/>
      <c r="AD37" s="1">
        <v>42417</v>
      </c>
      <c r="AE37" s="1"/>
      <c r="AF37" s="1">
        <v>42425</v>
      </c>
      <c r="AG37" s="18">
        <v>2774470</v>
      </c>
      <c r="AH37" s="2">
        <f t="shared" si="10"/>
        <v>89.999837807152701</v>
      </c>
      <c r="AI37" s="51"/>
      <c r="AJ37" s="48"/>
      <c r="AK37" s="51"/>
      <c r="AL37" s="51"/>
      <c r="AM37" s="51"/>
      <c r="AN37" s="54"/>
      <c r="AO37" s="51"/>
      <c r="AP37" s="14"/>
      <c r="AQ37" s="55" t="str">
        <f t="shared" si="11"/>
        <v>안윤선</v>
      </c>
      <c r="AR37" s="16">
        <v>42423</v>
      </c>
      <c r="AS37" s="16">
        <v>42423</v>
      </c>
      <c r="AT37" s="7"/>
      <c r="AU37" s="19"/>
      <c r="AV37" s="16">
        <v>42424</v>
      </c>
      <c r="AW37" s="14">
        <f t="shared" si="9"/>
        <v>2774470</v>
      </c>
      <c r="AX37" s="21"/>
      <c r="AY37" s="21"/>
    </row>
    <row r="38" spans="1:51" ht="29.25" customHeight="1">
      <c r="A38" s="55">
        <v>32</v>
      </c>
      <c r="B38" s="51" t="s">
        <v>83</v>
      </c>
      <c r="C38" s="51" t="s">
        <v>259</v>
      </c>
      <c r="D38" s="1">
        <v>42418</v>
      </c>
      <c r="E38" s="51" t="s">
        <v>52</v>
      </c>
      <c r="F38" s="51" t="s">
        <v>60</v>
      </c>
      <c r="G38" s="52" t="s">
        <v>260</v>
      </c>
      <c r="H38" s="52" t="str">
        <f t="shared" si="1"/>
        <v>만화영화상영관 디지털서버 수리</v>
      </c>
      <c r="I38" s="52" t="s">
        <v>261</v>
      </c>
      <c r="J38" s="18">
        <v>3630000</v>
      </c>
      <c r="K38" s="53"/>
      <c r="L38" s="52"/>
      <c r="M38" s="20"/>
      <c r="N38" s="51"/>
      <c r="O38" s="51"/>
      <c r="P38" s="51"/>
      <c r="Q38" s="51"/>
      <c r="R38" s="44"/>
      <c r="S38" s="45"/>
      <c r="T38" s="53"/>
      <c r="U38" s="52"/>
      <c r="V38" s="52"/>
      <c r="W38" s="52"/>
      <c r="X38" s="40"/>
      <c r="Y38" s="53"/>
      <c r="Z38" s="52" t="s">
        <v>262</v>
      </c>
      <c r="AA38" s="51" t="s">
        <v>263</v>
      </c>
      <c r="AB38" s="52" t="s">
        <v>264</v>
      </c>
      <c r="AC38" s="52"/>
      <c r="AD38" s="1">
        <v>42418</v>
      </c>
      <c r="AE38" s="1">
        <v>42418</v>
      </c>
      <c r="AF38" s="1">
        <v>42418</v>
      </c>
      <c r="AG38" s="18">
        <v>3530000</v>
      </c>
      <c r="AH38" s="2">
        <f t="shared" si="10"/>
        <v>97.245179063360894</v>
      </c>
      <c r="AI38" s="51"/>
      <c r="AJ38" s="48"/>
      <c r="AK38" s="51"/>
      <c r="AL38" s="51"/>
      <c r="AM38" s="51"/>
      <c r="AN38" s="54"/>
      <c r="AO38" s="51"/>
      <c r="AP38" s="14"/>
      <c r="AQ38" s="55" t="str">
        <f t="shared" si="11"/>
        <v>김현재</v>
      </c>
      <c r="AR38" s="16">
        <v>42426</v>
      </c>
      <c r="AS38" s="16">
        <v>42418</v>
      </c>
      <c r="AT38" s="7"/>
      <c r="AU38" s="19"/>
      <c r="AV38" s="16"/>
      <c r="AW38" s="14"/>
      <c r="AX38" s="21"/>
      <c r="AY38" s="21"/>
    </row>
    <row r="39" spans="1:51" ht="29.25" customHeight="1">
      <c r="A39" s="55">
        <v>33</v>
      </c>
      <c r="B39" s="51" t="s">
        <v>201</v>
      </c>
      <c r="C39" s="51" t="s">
        <v>202</v>
      </c>
      <c r="D39" s="1">
        <v>42416</v>
      </c>
      <c r="E39" s="51" t="s">
        <v>52</v>
      </c>
      <c r="F39" s="51" t="s">
        <v>60</v>
      </c>
      <c r="G39" s="52" t="s">
        <v>232</v>
      </c>
      <c r="H39" s="52" t="str">
        <f t="shared" si="1"/>
        <v>현장형 창조인재 양성사업 결과발표회 운영 용역</v>
      </c>
      <c r="I39" s="52" t="s">
        <v>207</v>
      </c>
      <c r="J39" s="18">
        <v>2988700</v>
      </c>
      <c r="K39" s="53"/>
      <c r="L39" s="52"/>
      <c r="M39" s="20"/>
      <c r="N39" s="51"/>
      <c r="O39" s="51"/>
      <c r="P39" s="51"/>
      <c r="Q39" s="51"/>
      <c r="R39" s="44"/>
      <c r="S39" s="45"/>
      <c r="T39" s="53"/>
      <c r="U39" s="52"/>
      <c r="V39" s="52"/>
      <c r="W39" s="52"/>
      <c r="X39" s="40"/>
      <c r="Y39" s="53"/>
      <c r="Z39" s="52" t="s">
        <v>233</v>
      </c>
      <c r="AA39" s="51" t="s">
        <v>234</v>
      </c>
      <c r="AB39" s="52" t="s">
        <v>235</v>
      </c>
      <c r="AC39" s="52"/>
      <c r="AD39" s="1">
        <v>42419</v>
      </c>
      <c r="AE39" s="1">
        <v>42419</v>
      </c>
      <c r="AF39" s="1">
        <v>42423</v>
      </c>
      <c r="AG39" s="18">
        <v>2710400</v>
      </c>
      <c r="AH39" s="2">
        <f t="shared" si="10"/>
        <v>90.688259109311744</v>
      </c>
      <c r="AI39" s="51"/>
      <c r="AJ39" s="48"/>
      <c r="AK39" s="51"/>
      <c r="AL39" s="51"/>
      <c r="AM39" s="51"/>
      <c r="AN39" s="54"/>
      <c r="AO39" s="51"/>
      <c r="AP39" s="14"/>
      <c r="AQ39" s="55" t="str">
        <f t="shared" si="11"/>
        <v>김태훈</v>
      </c>
      <c r="AR39" s="16">
        <v>42423</v>
      </c>
      <c r="AS39" s="16">
        <v>42423</v>
      </c>
      <c r="AT39" s="7"/>
      <c r="AU39" s="19"/>
      <c r="AV39" s="16">
        <v>42425</v>
      </c>
      <c r="AW39" s="14">
        <f t="shared" si="9"/>
        <v>2710400</v>
      </c>
      <c r="AX39" s="21"/>
      <c r="AY39" s="21"/>
    </row>
    <row r="40" spans="1:51" ht="29.25" customHeight="1">
      <c r="A40" s="55">
        <v>34</v>
      </c>
      <c r="B40" s="51" t="s">
        <v>58</v>
      </c>
      <c r="C40" s="51" t="s">
        <v>237</v>
      </c>
      <c r="D40" s="1">
        <v>42370</v>
      </c>
      <c r="E40" s="51" t="s">
        <v>247</v>
      </c>
      <c r="F40" s="51" t="s">
        <v>238</v>
      </c>
      <c r="G40" s="52" t="s">
        <v>239</v>
      </c>
      <c r="H40" s="52" t="str">
        <f>G40</f>
        <v>글로벌 웹툰 뱅크 시스템 구축 및 운영 지원 용역</v>
      </c>
      <c r="I40" s="52" t="s">
        <v>240</v>
      </c>
      <c r="J40" s="18">
        <v>500000000</v>
      </c>
      <c r="K40" s="1">
        <v>42356</v>
      </c>
      <c r="L40" s="57" t="s">
        <v>241</v>
      </c>
      <c r="M40" s="20"/>
      <c r="N40" s="56" t="s">
        <v>242</v>
      </c>
      <c r="O40" s="56" t="s">
        <v>117</v>
      </c>
      <c r="P40" s="56" t="s">
        <v>118</v>
      </c>
      <c r="Q40" s="56" t="s">
        <v>243</v>
      </c>
      <c r="R40" s="59">
        <v>500000000</v>
      </c>
      <c r="S40" s="42">
        <v>500000000</v>
      </c>
      <c r="T40" s="58">
        <v>42384</v>
      </c>
      <c r="U40" s="57">
        <v>2</v>
      </c>
      <c r="V40" s="57" t="s">
        <v>244</v>
      </c>
      <c r="W40" s="57" t="s">
        <v>245</v>
      </c>
      <c r="X40" s="42">
        <v>495000000</v>
      </c>
      <c r="Y40" s="58">
        <v>42384</v>
      </c>
      <c r="Z40" s="57" t="s">
        <v>244</v>
      </c>
      <c r="AA40" s="56" t="s">
        <v>246</v>
      </c>
      <c r="AB40" s="57" t="s">
        <v>245</v>
      </c>
      <c r="AC40" s="57">
        <v>1</v>
      </c>
      <c r="AD40" s="1">
        <v>42422</v>
      </c>
      <c r="AE40" s="1">
        <v>42422</v>
      </c>
      <c r="AF40" s="1">
        <v>43100</v>
      </c>
      <c r="AG40" s="18">
        <v>495000000</v>
      </c>
      <c r="AH40" s="61">
        <f>SUM(AG40/S40)</f>
        <v>0.99</v>
      </c>
      <c r="AI40" s="51"/>
      <c r="AJ40" s="48"/>
      <c r="AK40" s="51"/>
      <c r="AL40" s="51"/>
      <c r="AM40" s="51"/>
      <c r="AN40" s="54"/>
      <c r="AO40" s="51"/>
      <c r="AP40" s="14"/>
      <c r="AQ40" s="55" t="str">
        <f t="shared" si="11"/>
        <v>서희진</v>
      </c>
      <c r="AR40" s="16"/>
      <c r="AS40" s="16"/>
      <c r="AT40" s="7"/>
      <c r="AU40" s="19"/>
      <c r="AV40" s="16"/>
      <c r="AW40" s="14"/>
      <c r="AX40" s="16"/>
      <c r="AY40" s="14"/>
    </row>
    <row r="41" spans="1:51" ht="29.25" customHeight="1">
      <c r="A41" s="55">
        <v>35</v>
      </c>
      <c r="B41" s="51" t="s">
        <v>201</v>
      </c>
      <c r="C41" s="51" t="s">
        <v>202</v>
      </c>
      <c r="D41" s="1">
        <v>42417</v>
      </c>
      <c r="E41" s="51" t="s">
        <v>52</v>
      </c>
      <c r="F41" s="51" t="s">
        <v>60</v>
      </c>
      <c r="G41" s="52" t="s">
        <v>248</v>
      </c>
      <c r="H41" s="52" t="str">
        <f t="shared" si="1"/>
        <v>현장형 창조인재 양성사업 결과물 홍보공간 조성</v>
      </c>
      <c r="I41" s="52" t="s">
        <v>249</v>
      </c>
      <c r="J41" s="18">
        <v>11882200</v>
      </c>
      <c r="K41" s="53"/>
      <c r="L41" s="52"/>
      <c r="M41" s="20"/>
      <c r="N41" s="51"/>
      <c r="O41" s="51"/>
      <c r="P41" s="51"/>
      <c r="Q41" s="51"/>
      <c r="R41" s="44"/>
      <c r="S41" s="45"/>
      <c r="T41" s="53"/>
      <c r="U41" s="52"/>
      <c r="V41" s="52"/>
      <c r="W41" s="52"/>
      <c r="X41" s="40"/>
      <c r="Y41" s="53"/>
      <c r="Z41" s="52" t="s">
        <v>250</v>
      </c>
      <c r="AA41" s="51" t="s">
        <v>251</v>
      </c>
      <c r="AB41" s="52" t="s">
        <v>252</v>
      </c>
      <c r="AC41" s="52"/>
      <c r="AD41" s="1">
        <v>42422</v>
      </c>
      <c r="AE41" s="1">
        <v>42422</v>
      </c>
      <c r="AF41" s="1">
        <v>42426</v>
      </c>
      <c r="AG41" s="18">
        <v>10901000</v>
      </c>
      <c r="AH41" s="2">
        <f t="shared" ref="AH41" si="12">SUM(AG41/J41)*100</f>
        <v>91.742269950009259</v>
      </c>
      <c r="AI41" s="51"/>
      <c r="AJ41" s="48"/>
      <c r="AK41" s="51"/>
      <c r="AL41" s="51"/>
      <c r="AM41" s="51"/>
      <c r="AN41" s="54"/>
      <c r="AO41" s="51"/>
      <c r="AP41" s="14"/>
      <c r="AQ41" s="55" t="str">
        <f t="shared" si="11"/>
        <v>김태훈</v>
      </c>
      <c r="AR41" s="16">
        <v>42426</v>
      </c>
      <c r="AS41" s="16">
        <v>42426</v>
      </c>
      <c r="AT41" s="7"/>
      <c r="AU41" s="19"/>
      <c r="AV41" s="16">
        <v>42429</v>
      </c>
      <c r="AW41" s="14">
        <f t="shared" si="9"/>
        <v>10901000</v>
      </c>
      <c r="AX41" s="21"/>
      <c r="AY41" s="21"/>
    </row>
    <row r="42" spans="1:51" ht="29.25" customHeight="1">
      <c r="A42" s="55">
        <v>36</v>
      </c>
      <c r="B42" s="51" t="s">
        <v>75</v>
      </c>
      <c r="C42" s="51" t="s">
        <v>103</v>
      </c>
      <c r="D42" s="1">
        <v>42423</v>
      </c>
      <c r="E42" s="51" t="s">
        <v>52</v>
      </c>
      <c r="F42" s="51" t="s">
        <v>60</v>
      </c>
      <c r="G42" s="52" t="s">
        <v>265</v>
      </c>
      <c r="H42" s="52" t="str">
        <f>G42</f>
        <v>설맞이 환경정비에 따른 폐품 처리</v>
      </c>
      <c r="I42" s="52" t="s">
        <v>326</v>
      </c>
      <c r="J42" s="18">
        <v>120000</v>
      </c>
      <c r="K42" s="53"/>
      <c r="L42" s="52"/>
      <c r="M42" s="20"/>
      <c r="N42" s="51"/>
      <c r="O42" s="51"/>
      <c r="P42" s="51"/>
      <c r="Q42" s="51"/>
      <c r="R42" s="44"/>
      <c r="S42" s="45"/>
      <c r="T42" s="53"/>
      <c r="U42" s="52"/>
      <c r="V42" s="52"/>
      <c r="W42" s="52"/>
      <c r="X42" s="40"/>
      <c r="Y42" s="53"/>
      <c r="Z42" s="52" t="s">
        <v>266</v>
      </c>
      <c r="AA42" s="51" t="s">
        <v>267</v>
      </c>
      <c r="AB42" s="52" t="s">
        <v>268</v>
      </c>
      <c r="AC42" s="52"/>
      <c r="AD42" s="1">
        <v>42423</v>
      </c>
      <c r="AE42" s="1">
        <v>42431</v>
      </c>
      <c r="AF42" s="1">
        <v>42433</v>
      </c>
      <c r="AG42" s="18">
        <v>100000</v>
      </c>
      <c r="AH42" s="2">
        <f>SUM(AG42/J42)*100</f>
        <v>83.333333333333343</v>
      </c>
      <c r="AI42" s="51"/>
      <c r="AJ42" s="48"/>
      <c r="AK42" s="51"/>
      <c r="AL42" s="51"/>
      <c r="AM42" s="51"/>
      <c r="AN42" s="54"/>
      <c r="AO42" s="51"/>
      <c r="AP42" s="14"/>
      <c r="AQ42" s="55" t="str">
        <f>C42</f>
        <v>이인철</v>
      </c>
      <c r="AR42" s="16"/>
      <c r="AS42" s="16"/>
      <c r="AT42" s="7"/>
      <c r="AU42" s="19"/>
      <c r="AV42" s="16"/>
      <c r="AW42" s="14"/>
      <c r="AX42" s="21"/>
      <c r="AY42" s="21"/>
    </row>
    <row r="43" spans="1:51" ht="29.25" customHeight="1">
      <c r="A43" s="55">
        <v>37</v>
      </c>
      <c r="B43" s="51" t="s">
        <v>83</v>
      </c>
      <c r="C43" s="51" t="s">
        <v>205</v>
      </c>
      <c r="D43" s="1">
        <v>42422</v>
      </c>
      <c r="E43" s="51" t="s">
        <v>52</v>
      </c>
      <c r="F43" s="51" t="s">
        <v>289</v>
      </c>
      <c r="G43" s="52" t="s">
        <v>284</v>
      </c>
      <c r="H43" s="52" t="str">
        <f>G43</f>
        <v>한국만화박물관 상설전시관 4층 크로마키 시스템 개보수용역</v>
      </c>
      <c r="I43" s="52" t="s">
        <v>285</v>
      </c>
      <c r="J43" s="18">
        <v>17500000</v>
      </c>
      <c r="K43" s="53"/>
      <c r="L43" s="52"/>
      <c r="M43" s="20"/>
      <c r="N43" s="51"/>
      <c r="O43" s="51"/>
      <c r="P43" s="51"/>
      <c r="Q43" s="51"/>
      <c r="R43" s="44"/>
      <c r="S43" s="45"/>
      <c r="T43" s="53"/>
      <c r="U43" s="52"/>
      <c r="V43" s="52"/>
      <c r="W43" s="52"/>
      <c r="X43" s="40"/>
      <c r="Y43" s="53"/>
      <c r="Z43" s="52" t="s">
        <v>286</v>
      </c>
      <c r="AA43" s="51" t="s">
        <v>287</v>
      </c>
      <c r="AB43" s="52" t="s">
        <v>288</v>
      </c>
      <c r="AC43" s="52"/>
      <c r="AD43" s="1">
        <v>42425</v>
      </c>
      <c r="AE43" s="1">
        <v>42431</v>
      </c>
      <c r="AF43" s="1">
        <v>42447</v>
      </c>
      <c r="AG43" s="18">
        <v>15730000</v>
      </c>
      <c r="AH43" s="2">
        <f>SUM(AG43/J43)*100</f>
        <v>89.885714285714286</v>
      </c>
      <c r="AI43" s="51"/>
      <c r="AJ43" s="48"/>
      <c r="AK43" s="51"/>
      <c r="AL43" s="51"/>
      <c r="AM43" s="51"/>
      <c r="AN43" s="54"/>
      <c r="AO43" s="51"/>
      <c r="AP43" s="14"/>
      <c r="AQ43" s="55" t="str">
        <f>C43</f>
        <v>서정임</v>
      </c>
      <c r="AR43" s="16"/>
      <c r="AS43" s="16"/>
      <c r="AT43" s="7"/>
      <c r="AU43" s="19"/>
      <c r="AV43" s="16"/>
      <c r="AW43" s="14"/>
      <c r="AX43" s="21"/>
      <c r="AY43" s="21"/>
    </row>
    <row r="44" spans="1:51" ht="29.25" customHeight="1">
      <c r="A44" s="55">
        <v>38</v>
      </c>
      <c r="B44" s="51" t="s">
        <v>83</v>
      </c>
      <c r="C44" s="51" t="s">
        <v>205</v>
      </c>
      <c r="D44" s="1">
        <v>42422</v>
      </c>
      <c r="E44" s="51" t="s">
        <v>52</v>
      </c>
      <c r="F44" s="51" t="s">
        <v>289</v>
      </c>
      <c r="G44" s="52" t="s">
        <v>290</v>
      </c>
      <c r="H44" s="52" t="str">
        <f t="shared" ref="H44" si="13">G44</f>
        <v>한국만화박물관 상설전시관 모형 전시물 수리용역</v>
      </c>
      <c r="I44" s="52" t="s">
        <v>291</v>
      </c>
      <c r="J44" s="18">
        <v>6170000</v>
      </c>
      <c r="K44" s="53"/>
      <c r="L44" s="52"/>
      <c r="M44" s="20"/>
      <c r="N44" s="51"/>
      <c r="O44" s="51"/>
      <c r="P44" s="51"/>
      <c r="Q44" s="51"/>
      <c r="R44" s="44"/>
      <c r="S44" s="45"/>
      <c r="T44" s="53"/>
      <c r="U44" s="52"/>
      <c r="V44" s="52"/>
      <c r="W44" s="52"/>
      <c r="X44" s="40"/>
      <c r="Y44" s="53"/>
      <c r="Z44" s="52" t="s">
        <v>292</v>
      </c>
      <c r="AA44" s="51" t="s">
        <v>293</v>
      </c>
      <c r="AB44" s="52" t="s">
        <v>294</v>
      </c>
      <c r="AC44" s="52"/>
      <c r="AD44" s="1">
        <v>42426</v>
      </c>
      <c r="AE44" s="1">
        <v>42426</v>
      </c>
      <c r="AF44" s="1">
        <v>42451</v>
      </c>
      <c r="AG44" s="18">
        <v>5500000</v>
      </c>
      <c r="AH44" s="2">
        <f t="shared" ref="AH44:AH45" si="14">SUM(AG44/J44)*100</f>
        <v>89.141004862236628</v>
      </c>
      <c r="AI44" s="51"/>
      <c r="AJ44" s="48"/>
      <c r="AK44" s="51"/>
      <c r="AL44" s="51"/>
      <c r="AM44" s="51"/>
      <c r="AN44" s="54"/>
      <c r="AO44" s="51"/>
      <c r="AP44" s="14"/>
      <c r="AQ44" s="55" t="str">
        <f t="shared" ref="AQ44:AQ45" si="15">C44</f>
        <v>서정임</v>
      </c>
      <c r="AR44" s="16"/>
      <c r="AS44" s="16"/>
      <c r="AT44" s="7"/>
      <c r="AU44" s="19"/>
      <c r="AV44" s="16"/>
      <c r="AW44" s="14"/>
      <c r="AX44" s="21"/>
      <c r="AY44" s="21"/>
    </row>
    <row r="45" spans="1:51" ht="29.25" customHeight="1">
      <c r="A45" s="55">
        <v>39</v>
      </c>
      <c r="B45" s="51" t="s">
        <v>83</v>
      </c>
      <c r="C45" s="51" t="s">
        <v>205</v>
      </c>
      <c r="D45" s="1">
        <v>42426</v>
      </c>
      <c r="E45" s="51" t="s">
        <v>52</v>
      </c>
      <c r="F45" s="51" t="s">
        <v>289</v>
      </c>
      <c r="G45" s="52" t="s">
        <v>307</v>
      </c>
      <c r="H45" s="52" t="str">
        <f>G45</f>
        <v>상설전시관 대형 마우스용 웹툰 영상 제어 시스템 설계 및 설치 용역</v>
      </c>
      <c r="I45" s="52" t="s">
        <v>291</v>
      </c>
      <c r="J45" s="18">
        <v>6600000</v>
      </c>
      <c r="K45" s="53"/>
      <c r="L45" s="52"/>
      <c r="M45" s="20"/>
      <c r="N45" s="51"/>
      <c r="O45" s="51"/>
      <c r="P45" s="51"/>
      <c r="Q45" s="51"/>
      <c r="R45" s="44"/>
      <c r="S45" s="45"/>
      <c r="T45" s="53"/>
      <c r="U45" s="52"/>
      <c r="V45" s="52"/>
      <c r="W45" s="52"/>
      <c r="X45" s="40"/>
      <c r="Y45" s="53"/>
      <c r="Z45" s="52" t="s">
        <v>295</v>
      </c>
      <c r="AA45" s="51" t="s">
        <v>296</v>
      </c>
      <c r="AB45" s="52" t="s">
        <v>297</v>
      </c>
      <c r="AC45" s="52"/>
      <c r="AD45" s="1">
        <v>42429</v>
      </c>
      <c r="AE45" s="1">
        <v>42429</v>
      </c>
      <c r="AF45" s="1">
        <v>42447</v>
      </c>
      <c r="AG45" s="18">
        <v>6000000</v>
      </c>
      <c r="AH45" s="2">
        <f t="shared" si="14"/>
        <v>90.909090909090907</v>
      </c>
      <c r="AI45" s="51"/>
      <c r="AJ45" s="48"/>
      <c r="AK45" s="51"/>
      <c r="AL45" s="51"/>
      <c r="AM45" s="51"/>
      <c r="AN45" s="54"/>
      <c r="AO45" s="51"/>
      <c r="AP45" s="14"/>
      <c r="AQ45" s="55" t="str">
        <f t="shared" si="15"/>
        <v>서정임</v>
      </c>
      <c r="AR45" s="16"/>
      <c r="AS45" s="16"/>
      <c r="AT45" s="7"/>
      <c r="AU45" s="19"/>
      <c r="AV45" s="16"/>
      <c r="AW45" s="14"/>
      <c r="AX45" s="21"/>
      <c r="AY45" s="21"/>
    </row>
  </sheetData>
  <mergeCells count="50">
    <mergeCell ref="AX4:AY4"/>
    <mergeCell ref="AN4:AN5"/>
    <mergeCell ref="AO4:AO5"/>
    <mergeCell ref="AQ4:AQ5"/>
    <mergeCell ref="AR4:AR5"/>
    <mergeCell ref="AS4:AS5"/>
    <mergeCell ref="AT4:AU4"/>
    <mergeCell ref="AH4:AH5"/>
    <mergeCell ref="AI4:AI5"/>
    <mergeCell ref="AJ4:AJ5"/>
    <mergeCell ref="AK4:AK5"/>
    <mergeCell ref="AV4:AW4"/>
    <mergeCell ref="AI3:AK3"/>
    <mergeCell ref="AL3:AL5"/>
    <mergeCell ref="AM3:AO3"/>
    <mergeCell ref="AP3:AP5"/>
    <mergeCell ref="AQ3:AS3"/>
    <mergeCell ref="AM4:AM5"/>
    <mergeCell ref="P4:P5"/>
    <mergeCell ref="Q4:Q5"/>
    <mergeCell ref="R4:R5"/>
    <mergeCell ref="S4:S5"/>
    <mergeCell ref="Z3:AH3"/>
    <mergeCell ref="T4:T5"/>
    <mergeCell ref="U4:U5"/>
    <mergeCell ref="V4:Y4"/>
    <mergeCell ref="Z4:Z5"/>
    <mergeCell ref="AA4:AA5"/>
    <mergeCell ref="AB4:AB5"/>
    <mergeCell ref="AC4:AC5"/>
    <mergeCell ref="AD4:AD5"/>
    <mergeCell ref="AE4:AE5"/>
    <mergeCell ref="AF4:AF5"/>
    <mergeCell ref="AG4:AG5"/>
    <mergeCell ref="A1:AY1"/>
    <mergeCell ref="A2:AY2"/>
    <mergeCell ref="AT3:AY3"/>
    <mergeCell ref="A3:A5"/>
    <mergeCell ref="B3:D4"/>
    <mergeCell ref="E3:E5"/>
    <mergeCell ref="F3:F5"/>
    <mergeCell ref="G3:G5"/>
    <mergeCell ref="H3:J4"/>
    <mergeCell ref="K3:T3"/>
    <mergeCell ref="U3:Y3"/>
    <mergeCell ref="K4:K5"/>
    <mergeCell ref="L4:L5"/>
    <mergeCell ref="M4:M5"/>
    <mergeCell ref="N4:N5"/>
    <mergeCell ref="O4:O5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1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E67"/>
  <sheetViews>
    <sheetView topLeftCell="J37" zoomScale="55" zoomScaleNormal="55" zoomScaleSheetLayoutView="55" zoomScalePageLayoutView="25" workbookViewId="0">
      <selection activeCell="Y58" sqref="Y58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76.75" style="8" hidden="1" customWidth="1"/>
    <col min="36" max="36" width="9.25" style="13" hidden="1" customWidth="1"/>
    <col min="37" max="37" width="127" style="8" hidden="1" customWidth="1"/>
    <col min="38" max="38" width="19.625" style="3" hidden="1" customWidth="1"/>
    <col min="39" max="39" width="81.75" style="3" hidden="1" customWidth="1"/>
    <col min="40" max="40" width="11.375" style="4" hidden="1" customWidth="1"/>
    <col min="41" max="41" width="19.625" style="3" hidden="1" customWidth="1"/>
    <col min="42" max="42" width="16.375" style="3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3" style="6" bestFit="1" customWidth="1"/>
    <col min="50" max="50" width="10.625" style="3" bestFit="1" customWidth="1"/>
    <col min="51" max="51" width="13" style="3" bestFit="1" customWidth="1"/>
    <col min="52" max="52" width="9.625" style="3" bestFit="1" customWidth="1"/>
    <col min="53" max="53" width="13" style="3" bestFit="1" customWidth="1"/>
    <col min="54" max="54" width="10.625" style="3" bestFit="1" customWidth="1"/>
    <col min="55" max="55" width="13" style="3" bestFit="1" customWidth="1"/>
    <col min="56" max="56" width="10.625" style="3" bestFit="1" customWidth="1"/>
    <col min="57" max="57" width="13" style="3" bestFit="1" customWidth="1"/>
    <col min="58" max="16384" width="3.625" style="3"/>
  </cols>
  <sheetData>
    <row r="1" spans="1:57" ht="29.25" customHeight="1">
      <c r="A1" s="165" t="s">
        <v>187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  <c r="BE1" s="165"/>
    </row>
    <row r="2" spans="1:57" ht="29.25" customHeight="1">
      <c r="A2" s="178" t="s">
        <v>0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8"/>
      <c r="AT2" s="178"/>
      <c r="AU2" s="178"/>
      <c r="AV2" s="178"/>
      <c r="AW2" s="178"/>
      <c r="AX2" s="178"/>
      <c r="AY2" s="178"/>
      <c r="AZ2" s="178"/>
      <c r="BA2" s="178"/>
      <c r="BB2" s="178"/>
      <c r="BC2" s="178"/>
      <c r="BD2" s="178"/>
      <c r="BE2" s="178"/>
    </row>
    <row r="3" spans="1:57" ht="29.25" customHeight="1">
      <c r="A3" s="166" t="s">
        <v>1</v>
      </c>
      <c r="B3" s="167" t="s">
        <v>2</v>
      </c>
      <c r="C3" s="168"/>
      <c r="D3" s="169"/>
      <c r="E3" s="162" t="s">
        <v>3</v>
      </c>
      <c r="F3" s="162" t="s">
        <v>4</v>
      </c>
      <c r="G3" s="163" t="s">
        <v>5</v>
      </c>
      <c r="H3" s="163" t="s">
        <v>6</v>
      </c>
      <c r="I3" s="163"/>
      <c r="J3" s="163"/>
      <c r="K3" s="163" t="s">
        <v>7</v>
      </c>
      <c r="L3" s="163"/>
      <c r="M3" s="163"/>
      <c r="N3" s="163"/>
      <c r="O3" s="163"/>
      <c r="P3" s="163"/>
      <c r="Q3" s="163"/>
      <c r="R3" s="163"/>
      <c r="S3" s="163"/>
      <c r="T3" s="163"/>
      <c r="U3" s="163" t="s">
        <v>8</v>
      </c>
      <c r="V3" s="163"/>
      <c r="W3" s="163"/>
      <c r="X3" s="163"/>
      <c r="Y3" s="163"/>
      <c r="Z3" s="163" t="s">
        <v>9</v>
      </c>
      <c r="AA3" s="163"/>
      <c r="AB3" s="163"/>
      <c r="AC3" s="163"/>
      <c r="AD3" s="163"/>
      <c r="AE3" s="163"/>
      <c r="AF3" s="163"/>
      <c r="AG3" s="163"/>
      <c r="AH3" s="163"/>
      <c r="AI3" s="162" t="s">
        <v>10</v>
      </c>
      <c r="AJ3" s="162"/>
      <c r="AK3" s="162"/>
      <c r="AL3" s="162" t="s">
        <v>11</v>
      </c>
      <c r="AM3" s="162" t="s">
        <v>12</v>
      </c>
      <c r="AN3" s="162"/>
      <c r="AO3" s="162"/>
      <c r="AP3" s="162" t="s">
        <v>13</v>
      </c>
      <c r="AQ3" s="162" t="s">
        <v>14</v>
      </c>
      <c r="AR3" s="162"/>
      <c r="AS3" s="162"/>
      <c r="AT3" s="179" t="s">
        <v>15</v>
      </c>
      <c r="AU3" s="180"/>
      <c r="AV3" s="180"/>
      <c r="AW3" s="180"/>
      <c r="AX3" s="180"/>
      <c r="AY3" s="180"/>
      <c r="AZ3" s="180"/>
      <c r="BA3" s="180"/>
      <c r="BB3" s="180"/>
      <c r="BC3" s="180"/>
      <c r="BD3" s="180"/>
      <c r="BE3" s="181"/>
    </row>
    <row r="4" spans="1:57" ht="29.25" customHeight="1">
      <c r="A4" s="166"/>
      <c r="B4" s="170"/>
      <c r="C4" s="171"/>
      <c r="D4" s="172"/>
      <c r="E4" s="162"/>
      <c r="F4" s="162"/>
      <c r="G4" s="163"/>
      <c r="H4" s="163"/>
      <c r="I4" s="163"/>
      <c r="J4" s="163"/>
      <c r="K4" s="164" t="s">
        <v>16</v>
      </c>
      <c r="L4" s="163" t="s">
        <v>17</v>
      </c>
      <c r="M4" s="163" t="s">
        <v>18</v>
      </c>
      <c r="N4" s="162" t="s">
        <v>19</v>
      </c>
      <c r="O4" s="162" t="s">
        <v>20</v>
      </c>
      <c r="P4" s="162" t="s">
        <v>21</v>
      </c>
      <c r="Q4" s="162" t="s">
        <v>22</v>
      </c>
      <c r="R4" s="176" t="s">
        <v>23</v>
      </c>
      <c r="S4" s="163" t="s">
        <v>24</v>
      </c>
      <c r="T4" s="164" t="s">
        <v>25</v>
      </c>
      <c r="U4" s="163" t="s">
        <v>26</v>
      </c>
      <c r="V4" s="163" t="s">
        <v>27</v>
      </c>
      <c r="W4" s="163"/>
      <c r="X4" s="163"/>
      <c r="Y4" s="163"/>
      <c r="Z4" s="163" t="s">
        <v>28</v>
      </c>
      <c r="AA4" s="163" t="s">
        <v>29</v>
      </c>
      <c r="AB4" s="163" t="s">
        <v>30</v>
      </c>
      <c r="AC4" s="163" t="s">
        <v>31</v>
      </c>
      <c r="AD4" s="163" t="s">
        <v>32</v>
      </c>
      <c r="AE4" s="163" t="s">
        <v>33</v>
      </c>
      <c r="AF4" s="163" t="s">
        <v>34</v>
      </c>
      <c r="AG4" s="163" t="s">
        <v>35</v>
      </c>
      <c r="AH4" s="175" t="s">
        <v>51</v>
      </c>
      <c r="AI4" s="162" t="s">
        <v>36</v>
      </c>
      <c r="AJ4" s="173" t="s">
        <v>37</v>
      </c>
      <c r="AK4" s="162" t="s">
        <v>38</v>
      </c>
      <c r="AL4" s="162"/>
      <c r="AM4" s="162" t="s">
        <v>36</v>
      </c>
      <c r="AN4" s="173" t="s">
        <v>37</v>
      </c>
      <c r="AO4" s="162" t="s">
        <v>53</v>
      </c>
      <c r="AP4" s="162"/>
      <c r="AQ4" s="162" t="s">
        <v>54</v>
      </c>
      <c r="AR4" s="162" t="s">
        <v>55</v>
      </c>
      <c r="AS4" s="162" t="s">
        <v>56</v>
      </c>
      <c r="AT4" s="162" t="s">
        <v>39</v>
      </c>
      <c r="AU4" s="162"/>
      <c r="AV4" s="162" t="s">
        <v>40</v>
      </c>
      <c r="AW4" s="162"/>
      <c r="AX4" s="161" t="s">
        <v>209</v>
      </c>
      <c r="AY4" s="161"/>
      <c r="AZ4" s="161" t="s">
        <v>258</v>
      </c>
      <c r="BA4" s="161"/>
      <c r="BB4" s="161" t="s">
        <v>392</v>
      </c>
      <c r="BC4" s="161"/>
      <c r="BD4" s="161" t="s">
        <v>517</v>
      </c>
      <c r="BE4" s="161"/>
    </row>
    <row r="5" spans="1:57" ht="29.25" customHeight="1">
      <c r="A5" s="166"/>
      <c r="B5" s="51" t="s">
        <v>41</v>
      </c>
      <c r="C5" s="51" t="s">
        <v>42</v>
      </c>
      <c r="D5" s="51" t="s">
        <v>57</v>
      </c>
      <c r="E5" s="162"/>
      <c r="F5" s="162"/>
      <c r="G5" s="163"/>
      <c r="H5" s="52" t="s">
        <v>43</v>
      </c>
      <c r="I5" s="52" t="s">
        <v>44</v>
      </c>
      <c r="J5" s="52" t="s">
        <v>45</v>
      </c>
      <c r="K5" s="164"/>
      <c r="L5" s="163"/>
      <c r="M5" s="163"/>
      <c r="N5" s="162"/>
      <c r="O5" s="162"/>
      <c r="P5" s="162"/>
      <c r="Q5" s="162"/>
      <c r="R5" s="177"/>
      <c r="S5" s="163"/>
      <c r="T5" s="164"/>
      <c r="U5" s="163"/>
      <c r="V5" s="52" t="s">
        <v>28</v>
      </c>
      <c r="W5" s="52" t="s">
        <v>46</v>
      </c>
      <c r="X5" s="52" t="s">
        <v>47</v>
      </c>
      <c r="Y5" s="53" t="s">
        <v>48</v>
      </c>
      <c r="Z5" s="163"/>
      <c r="AA5" s="163"/>
      <c r="AB5" s="163"/>
      <c r="AC5" s="163"/>
      <c r="AD5" s="163"/>
      <c r="AE5" s="163"/>
      <c r="AF5" s="163"/>
      <c r="AG5" s="163"/>
      <c r="AH5" s="163"/>
      <c r="AI5" s="162"/>
      <c r="AJ5" s="173"/>
      <c r="AK5" s="162"/>
      <c r="AL5" s="162"/>
      <c r="AM5" s="162"/>
      <c r="AN5" s="173"/>
      <c r="AO5" s="162"/>
      <c r="AP5" s="162"/>
      <c r="AQ5" s="162"/>
      <c r="AR5" s="162"/>
      <c r="AS5" s="162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</row>
    <row r="6" spans="1:57" ht="29.25" customHeight="1">
      <c r="A6" s="55"/>
      <c r="B6" s="51"/>
      <c r="C6" s="51"/>
      <c r="D6" s="51"/>
      <c r="E6" s="51"/>
      <c r="F6" s="51"/>
      <c r="G6" s="52"/>
      <c r="H6" s="52"/>
      <c r="I6" s="52"/>
      <c r="J6" s="17">
        <f>SUM(J7:J80)</f>
        <v>1974232930</v>
      </c>
      <c r="K6" s="53"/>
      <c r="L6" s="52"/>
      <c r="M6" s="20"/>
      <c r="N6" s="51"/>
      <c r="O6" s="51"/>
      <c r="P6" s="51"/>
      <c r="Q6" s="51"/>
      <c r="R6" s="44"/>
      <c r="S6" s="45"/>
      <c r="T6" s="53"/>
      <c r="U6" s="52"/>
      <c r="V6" s="52"/>
      <c r="W6" s="52"/>
      <c r="X6" s="40"/>
      <c r="Y6" s="53"/>
      <c r="Z6" s="52"/>
      <c r="AA6" s="52"/>
      <c r="AB6" s="52"/>
      <c r="AC6" s="52"/>
      <c r="AD6" s="52"/>
      <c r="AE6" s="52"/>
      <c r="AF6" s="52"/>
      <c r="AG6" s="17">
        <f>SUM(AG7:AG80)</f>
        <v>1806926500</v>
      </c>
      <c r="AH6" s="2">
        <f t="shared" ref="AH6:AH24" si="0">SUM(AG6/J6)*100</f>
        <v>91.525496943260904</v>
      </c>
      <c r="AI6" s="51"/>
      <c r="AJ6" s="48"/>
      <c r="AK6" s="51"/>
      <c r="AL6" s="51"/>
      <c r="AM6" s="51"/>
      <c r="AN6" s="54"/>
      <c r="AO6" s="51"/>
      <c r="AP6" s="14"/>
      <c r="AQ6" s="51"/>
      <c r="AR6" s="51"/>
      <c r="AS6" s="51"/>
      <c r="AT6" s="7"/>
      <c r="AU6" s="5"/>
      <c r="AV6" s="7"/>
      <c r="AW6" s="5"/>
      <c r="AX6" s="21"/>
      <c r="AY6" s="21"/>
      <c r="AZ6" s="21"/>
      <c r="BA6" s="21"/>
      <c r="BB6" s="21"/>
      <c r="BC6" s="21"/>
      <c r="BD6" s="21"/>
      <c r="BE6" s="21"/>
    </row>
    <row r="7" spans="1:57" ht="29.25" customHeight="1">
      <c r="A7" s="24">
        <v>1</v>
      </c>
      <c r="B7" s="26" t="s">
        <v>75</v>
      </c>
      <c r="C7" s="26" t="s">
        <v>76</v>
      </c>
      <c r="D7" s="25">
        <v>42370</v>
      </c>
      <c r="E7" s="26" t="s">
        <v>52</v>
      </c>
      <c r="F7" s="26" t="s">
        <v>120</v>
      </c>
      <c r="G7" s="27" t="s">
        <v>113</v>
      </c>
      <c r="H7" s="27" t="str">
        <f>G7</f>
        <v>2016년도 한국만화영상진흥원 시설관리(시설, 경비, 미화) 용역</v>
      </c>
      <c r="I7" s="27" t="s">
        <v>114</v>
      </c>
      <c r="J7" s="28">
        <v>934560000</v>
      </c>
      <c r="K7" s="25">
        <v>42347</v>
      </c>
      <c r="L7" s="27" t="s">
        <v>115</v>
      </c>
      <c r="M7" s="37">
        <v>0.87744999999999995</v>
      </c>
      <c r="N7" s="26" t="s">
        <v>116</v>
      </c>
      <c r="O7" s="26" t="s">
        <v>117</v>
      </c>
      <c r="P7" s="26" t="s">
        <v>118</v>
      </c>
      <c r="Q7" s="26" t="s">
        <v>122</v>
      </c>
      <c r="R7" s="60">
        <f>J7</f>
        <v>934560000</v>
      </c>
      <c r="S7" s="41">
        <v>925628000</v>
      </c>
      <c r="T7" s="29">
        <v>42353</v>
      </c>
      <c r="U7" s="27">
        <v>735</v>
      </c>
      <c r="V7" s="27" t="s">
        <v>119</v>
      </c>
      <c r="W7" s="27" t="s">
        <v>123</v>
      </c>
      <c r="X7" s="41">
        <v>812312370</v>
      </c>
      <c r="Y7" s="29"/>
      <c r="Z7" s="27" t="s">
        <v>119</v>
      </c>
      <c r="AA7" s="26" t="s">
        <v>101</v>
      </c>
      <c r="AB7" s="27" t="s">
        <v>123</v>
      </c>
      <c r="AC7" s="27">
        <v>1</v>
      </c>
      <c r="AD7" s="25">
        <v>42370</v>
      </c>
      <c r="AE7" s="25">
        <v>42370</v>
      </c>
      <c r="AF7" s="25">
        <v>42735</v>
      </c>
      <c r="AG7" s="28">
        <v>812312370</v>
      </c>
      <c r="AH7" s="62">
        <f>SUM(AG7/S7)</f>
        <v>0.87757972965381337</v>
      </c>
      <c r="AI7" s="26"/>
      <c r="AJ7" s="49"/>
      <c r="AK7" s="26"/>
      <c r="AL7" s="26"/>
      <c r="AM7" s="26"/>
      <c r="AN7" s="31"/>
      <c r="AO7" s="26"/>
      <c r="AP7" s="35"/>
      <c r="AQ7" s="24" t="s">
        <v>103</v>
      </c>
      <c r="AR7" s="32"/>
      <c r="AS7" s="32"/>
      <c r="AT7" s="33"/>
      <c r="AU7" s="34"/>
      <c r="AV7" s="32"/>
      <c r="AW7" s="35"/>
      <c r="AX7" s="32">
        <v>42404</v>
      </c>
      <c r="AY7" s="35">
        <v>67692690</v>
      </c>
      <c r="AZ7" s="32">
        <v>42438</v>
      </c>
      <c r="BA7" s="35">
        <v>67692690</v>
      </c>
      <c r="BB7" s="32"/>
      <c r="BC7" s="35"/>
      <c r="BD7" s="32"/>
      <c r="BE7" s="35"/>
    </row>
    <row r="8" spans="1:57" ht="29.25" customHeight="1">
      <c r="A8" s="24">
        <v>2</v>
      </c>
      <c r="B8" s="26" t="s">
        <v>75</v>
      </c>
      <c r="C8" s="26" t="s">
        <v>76</v>
      </c>
      <c r="D8" s="25">
        <v>42373</v>
      </c>
      <c r="E8" s="26" t="s">
        <v>52</v>
      </c>
      <c r="F8" s="26" t="s">
        <v>60</v>
      </c>
      <c r="G8" s="27" t="s">
        <v>97</v>
      </c>
      <c r="H8" s="27" t="str">
        <f t="shared" ref="H8:H41" si="1">G8</f>
        <v>2016년도 승강기 및 에스컬레이터 유지보수</v>
      </c>
      <c r="I8" s="27" t="s">
        <v>98</v>
      </c>
      <c r="J8" s="28">
        <v>10977120</v>
      </c>
      <c r="K8" s="29"/>
      <c r="L8" s="27"/>
      <c r="M8" s="37"/>
      <c r="N8" s="26"/>
      <c r="O8" s="26"/>
      <c r="P8" s="26"/>
      <c r="Q8" s="26"/>
      <c r="R8" s="46"/>
      <c r="S8" s="47"/>
      <c r="T8" s="29"/>
      <c r="U8" s="27"/>
      <c r="V8" s="27"/>
      <c r="W8" s="27"/>
      <c r="X8" s="43"/>
      <c r="Y8" s="29"/>
      <c r="Z8" s="27" t="s">
        <v>100</v>
      </c>
      <c r="AA8" s="26" t="s">
        <v>101</v>
      </c>
      <c r="AB8" s="27" t="s">
        <v>102</v>
      </c>
      <c r="AC8" s="27"/>
      <c r="AD8" s="25">
        <v>42373</v>
      </c>
      <c r="AE8" s="25">
        <v>42373</v>
      </c>
      <c r="AF8" s="25">
        <v>42735</v>
      </c>
      <c r="AG8" s="28">
        <v>10686720</v>
      </c>
      <c r="AH8" s="30">
        <f t="shared" si="0"/>
        <v>97.354497354497354</v>
      </c>
      <c r="AI8" s="26"/>
      <c r="AJ8" s="49"/>
      <c r="AK8" s="26"/>
      <c r="AL8" s="26"/>
      <c r="AM8" s="26"/>
      <c r="AN8" s="31"/>
      <c r="AO8" s="26"/>
      <c r="AP8" s="35"/>
      <c r="AQ8" s="24" t="s">
        <v>216</v>
      </c>
      <c r="AR8" s="32"/>
      <c r="AS8" s="32"/>
      <c r="AT8" s="33"/>
      <c r="AU8" s="34"/>
      <c r="AV8" s="32"/>
      <c r="AW8" s="35"/>
      <c r="AX8" s="32">
        <v>42404</v>
      </c>
      <c r="AY8" s="35">
        <v>890560</v>
      </c>
      <c r="AZ8" s="32">
        <v>42433</v>
      </c>
      <c r="BA8" s="35">
        <v>890560</v>
      </c>
      <c r="BB8" s="32"/>
      <c r="BC8" s="35"/>
      <c r="BD8" s="32"/>
      <c r="BE8" s="35"/>
    </row>
    <row r="9" spans="1:57" ht="29.25" customHeight="1">
      <c r="A9" s="55">
        <v>3</v>
      </c>
      <c r="B9" s="51" t="s">
        <v>83</v>
      </c>
      <c r="C9" s="51" t="s">
        <v>84</v>
      </c>
      <c r="D9" s="1">
        <v>42374</v>
      </c>
      <c r="E9" s="51" t="s">
        <v>52</v>
      </c>
      <c r="F9" s="51" t="s">
        <v>60</v>
      </c>
      <c r="G9" s="52" t="s">
        <v>85</v>
      </c>
      <c r="H9" s="52" t="str">
        <f>G9</f>
        <v>문화공감 3.0 카툰공감100 「시니어 만화교실」, 「만화시민기자양성교실」 운영 용역</v>
      </c>
      <c r="I9" s="52" t="s">
        <v>86</v>
      </c>
      <c r="J9" s="18">
        <v>20000000</v>
      </c>
      <c r="K9" s="53"/>
      <c r="L9" s="52"/>
      <c r="M9" s="20"/>
      <c r="N9" s="51"/>
      <c r="O9" s="51"/>
      <c r="P9" s="51"/>
      <c r="Q9" s="51"/>
      <c r="R9" s="44"/>
      <c r="S9" s="45"/>
      <c r="T9" s="53"/>
      <c r="U9" s="52"/>
      <c r="V9" s="52"/>
      <c r="W9" s="52"/>
      <c r="X9" s="40"/>
      <c r="Y9" s="53"/>
      <c r="Z9" s="52" t="s">
        <v>87</v>
      </c>
      <c r="AA9" s="51" t="s">
        <v>88</v>
      </c>
      <c r="AB9" s="52" t="s">
        <v>89</v>
      </c>
      <c r="AC9" s="52"/>
      <c r="AD9" s="1">
        <v>42376</v>
      </c>
      <c r="AE9" s="1">
        <v>42376</v>
      </c>
      <c r="AF9" s="1">
        <v>42490</v>
      </c>
      <c r="AG9" s="18">
        <v>19400000</v>
      </c>
      <c r="AH9" s="2">
        <f>SUM(AG9/J9)*100</f>
        <v>97</v>
      </c>
      <c r="AI9" s="51"/>
      <c r="AJ9" s="48"/>
      <c r="AK9" s="51"/>
      <c r="AL9" s="51"/>
      <c r="AM9" s="51"/>
      <c r="AN9" s="54"/>
      <c r="AO9" s="51"/>
      <c r="AP9" s="14"/>
      <c r="AQ9" s="55" t="str">
        <f t="shared" ref="AQ9:AQ13" si="2">C9</f>
        <v>안윤선</v>
      </c>
      <c r="AR9" s="16">
        <v>42489</v>
      </c>
      <c r="AS9" s="16">
        <v>42489</v>
      </c>
      <c r="AT9" s="7"/>
      <c r="AU9" s="19"/>
      <c r="AV9" s="16">
        <v>42493</v>
      </c>
      <c r="AW9" s="14">
        <f>SUM(AG9-AU9)</f>
        <v>19400000</v>
      </c>
      <c r="AX9" s="21"/>
      <c r="AY9" s="21"/>
      <c r="AZ9" s="21"/>
      <c r="BA9" s="21"/>
      <c r="BB9" s="21"/>
      <c r="BC9" s="21"/>
      <c r="BD9" s="21"/>
      <c r="BE9" s="21"/>
    </row>
    <row r="10" spans="1:57" ht="29.25" customHeight="1">
      <c r="A10" s="55">
        <v>4</v>
      </c>
      <c r="B10" s="51" t="s">
        <v>58</v>
      </c>
      <c r="C10" s="51" t="s">
        <v>65</v>
      </c>
      <c r="D10" s="1">
        <v>42376</v>
      </c>
      <c r="E10" s="51" t="s">
        <v>52</v>
      </c>
      <c r="F10" s="51" t="s">
        <v>60</v>
      </c>
      <c r="G10" s="52" t="s">
        <v>61</v>
      </c>
      <c r="H10" s="52" t="str">
        <f>G10</f>
        <v xml:space="preserve">「Webtoon Playground」 전시미디어 콘텐츠 제작 용역 </v>
      </c>
      <c r="I10" s="52" t="s">
        <v>62</v>
      </c>
      <c r="J10" s="18">
        <v>12100000</v>
      </c>
      <c r="K10" s="53"/>
      <c r="L10" s="52"/>
      <c r="M10" s="20"/>
      <c r="N10" s="51"/>
      <c r="O10" s="51"/>
      <c r="P10" s="51"/>
      <c r="Q10" s="51"/>
      <c r="R10" s="44"/>
      <c r="S10" s="45"/>
      <c r="T10" s="53"/>
      <c r="U10" s="52"/>
      <c r="V10" s="52"/>
      <c r="W10" s="52"/>
      <c r="X10" s="40"/>
      <c r="Y10" s="53"/>
      <c r="Z10" s="52" t="s">
        <v>63</v>
      </c>
      <c r="AA10" s="51" t="s">
        <v>64</v>
      </c>
      <c r="AB10" s="52" t="s">
        <v>59</v>
      </c>
      <c r="AC10" s="52"/>
      <c r="AD10" s="1">
        <v>42377</v>
      </c>
      <c r="AE10" s="1">
        <v>42380</v>
      </c>
      <c r="AF10" s="1">
        <v>42400</v>
      </c>
      <c r="AG10" s="18">
        <v>11000000</v>
      </c>
      <c r="AH10" s="2">
        <f>SUM(AG10/J10)*100</f>
        <v>90.909090909090907</v>
      </c>
      <c r="AI10" s="51"/>
      <c r="AJ10" s="48"/>
      <c r="AK10" s="51"/>
      <c r="AL10" s="51"/>
      <c r="AM10" s="51"/>
      <c r="AN10" s="54"/>
      <c r="AO10" s="51"/>
      <c r="AP10" s="14"/>
      <c r="AQ10" s="55" t="str">
        <f t="shared" si="2"/>
        <v>박은주</v>
      </c>
      <c r="AR10" s="16">
        <v>42400</v>
      </c>
      <c r="AS10" s="16">
        <v>42404</v>
      </c>
      <c r="AT10" s="7"/>
      <c r="AU10" s="19"/>
      <c r="AV10" s="16">
        <v>42405</v>
      </c>
      <c r="AW10" s="14">
        <f>SUM(AG10-AU10)</f>
        <v>11000000</v>
      </c>
      <c r="AX10" s="21"/>
      <c r="AY10" s="21"/>
      <c r="AZ10" s="21"/>
      <c r="BA10" s="21"/>
      <c r="BB10" s="21"/>
      <c r="BC10" s="21"/>
      <c r="BD10" s="21"/>
      <c r="BE10" s="21"/>
    </row>
    <row r="11" spans="1:57" ht="29.25" customHeight="1">
      <c r="A11" s="55">
        <v>5</v>
      </c>
      <c r="B11" s="51" t="s">
        <v>58</v>
      </c>
      <c r="C11" s="51" t="s">
        <v>65</v>
      </c>
      <c r="D11" s="1">
        <v>42376</v>
      </c>
      <c r="E11" s="51" t="s">
        <v>52</v>
      </c>
      <c r="F11" s="51" t="s">
        <v>60</v>
      </c>
      <c r="G11" s="52" t="s">
        <v>78</v>
      </c>
      <c r="H11" s="52" t="str">
        <f>G11</f>
        <v>「Webtoon Playground」 전시 설치 용역</v>
      </c>
      <c r="I11" s="52" t="s">
        <v>79</v>
      </c>
      <c r="J11" s="18">
        <v>19800000</v>
      </c>
      <c r="K11" s="53"/>
      <c r="L11" s="52"/>
      <c r="M11" s="20"/>
      <c r="N11" s="51"/>
      <c r="O11" s="51"/>
      <c r="P11" s="51"/>
      <c r="Q11" s="51"/>
      <c r="R11" s="44"/>
      <c r="S11" s="45"/>
      <c r="T11" s="53"/>
      <c r="U11" s="52"/>
      <c r="V11" s="52"/>
      <c r="W11" s="52"/>
      <c r="X11" s="40"/>
      <c r="Y11" s="53"/>
      <c r="Z11" s="52" t="s">
        <v>80</v>
      </c>
      <c r="AA11" s="51" t="s">
        <v>81</v>
      </c>
      <c r="AB11" s="52" t="s">
        <v>82</v>
      </c>
      <c r="AC11" s="52"/>
      <c r="AD11" s="1">
        <v>42377</v>
      </c>
      <c r="AE11" s="1">
        <v>42380</v>
      </c>
      <c r="AF11" s="1">
        <v>42426</v>
      </c>
      <c r="AG11" s="18">
        <v>19500000</v>
      </c>
      <c r="AH11" s="2">
        <f>SUM(AG11/J11)*100</f>
        <v>98.484848484848484</v>
      </c>
      <c r="AI11" s="51"/>
      <c r="AJ11" s="48"/>
      <c r="AK11" s="51"/>
      <c r="AL11" s="51"/>
      <c r="AM11" s="51"/>
      <c r="AN11" s="54"/>
      <c r="AO11" s="51"/>
      <c r="AP11" s="14"/>
      <c r="AQ11" s="55" t="str">
        <f t="shared" si="2"/>
        <v>박은주</v>
      </c>
      <c r="AR11" s="16">
        <v>42426</v>
      </c>
      <c r="AS11" s="16">
        <v>42426</v>
      </c>
      <c r="AT11" s="7"/>
      <c r="AU11" s="19"/>
      <c r="AV11" s="16">
        <v>42433</v>
      </c>
      <c r="AW11" s="14">
        <f>SUM(AG11-AU11)</f>
        <v>19500000</v>
      </c>
      <c r="AX11" s="21"/>
      <c r="AY11" s="21"/>
      <c r="AZ11" s="21"/>
      <c r="BA11" s="21"/>
      <c r="BB11" s="21"/>
      <c r="BC11" s="21"/>
      <c r="BD11" s="21"/>
      <c r="BE11" s="21"/>
    </row>
    <row r="12" spans="1:57" ht="29.25" customHeight="1">
      <c r="A12" s="55">
        <v>6</v>
      </c>
      <c r="B12" s="51" t="s">
        <v>58</v>
      </c>
      <c r="C12" s="51" t="s">
        <v>65</v>
      </c>
      <c r="D12" s="1">
        <v>42376</v>
      </c>
      <c r="E12" s="51" t="s">
        <v>52</v>
      </c>
      <c r="F12" s="51" t="s">
        <v>60</v>
      </c>
      <c r="G12" s="52" t="s">
        <v>70</v>
      </c>
      <c r="H12" s="52" t="str">
        <f>G12</f>
        <v>「Webtoon Playground」 홍보물 제작 용역</v>
      </c>
      <c r="I12" s="52" t="s">
        <v>71</v>
      </c>
      <c r="J12" s="18">
        <v>15950000</v>
      </c>
      <c r="K12" s="53"/>
      <c r="L12" s="52"/>
      <c r="M12" s="20"/>
      <c r="N12" s="51"/>
      <c r="O12" s="51"/>
      <c r="P12" s="51"/>
      <c r="Q12" s="51"/>
      <c r="R12" s="44"/>
      <c r="S12" s="45"/>
      <c r="T12" s="53"/>
      <c r="U12" s="52"/>
      <c r="V12" s="52"/>
      <c r="W12" s="52"/>
      <c r="X12" s="40"/>
      <c r="Y12" s="53"/>
      <c r="Z12" s="52" t="s">
        <v>72</v>
      </c>
      <c r="AA12" s="51" t="s">
        <v>73</v>
      </c>
      <c r="AB12" s="52" t="s">
        <v>74</v>
      </c>
      <c r="AC12" s="52"/>
      <c r="AD12" s="1">
        <v>42380</v>
      </c>
      <c r="AE12" s="1">
        <v>42380</v>
      </c>
      <c r="AF12" s="1">
        <v>42400</v>
      </c>
      <c r="AG12" s="18">
        <v>13500000</v>
      </c>
      <c r="AH12" s="2">
        <f>SUM(AG12/J12)*100</f>
        <v>84.639498432601883</v>
      </c>
      <c r="AI12" s="51"/>
      <c r="AJ12" s="48"/>
      <c r="AK12" s="51"/>
      <c r="AL12" s="51"/>
      <c r="AM12" s="51"/>
      <c r="AN12" s="54"/>
      <c r="AO12" s="51"/>
      <c r="AP12" s="14"/>
      <c r="AQ12" s="55" t="str">
        <f t="shared" si="2"/>
        <v>박은주</v>
      </c>
      <c r="AR12" s="16">
        <v>42400</v>
      </c>
      <c r="AS12" s="16">
        <v>42404</v>
      </c>
      <c r="AT12" s="7"/>
      <c r="AU12" s="19"/>
      <c r="AV12" s="16">
        <v>42405</v>
      </c>
      <c r="AW12" s="14">
        <f>SUM(AG12-AU12)</f>
        <v>13500000</v>
      </c>
      <c r="AX12" s="21"/>
      <c r="AY12" s="21"/>
      <c r="AZ12" s="21"/>
      <c r="BA12" s="21"/>
      <c r="BB12" s="21"/>
      <c r="BC12" s="21"/>
      <c r="BD12" s="21"/>
      <c r="BE12" s="21"/>
    </row>
    <row r="13" spans="1:57" ht="29.25" customHeight="1">
      <c r="A13" s="55">
        <v>7</v>
      </c>
      <c r="B13" s="51" t="s">
        <v>58</v>
      </c>
      <c r="C13" s="51" t="s">
        <v>65</v>
      </c>
      <c r="D13" s="1">
        <v>42376</v>
      </c>
      <c r="E13" s="51" t="s">
        <v>52</v>
      </c>
      <c r="F13" s="51" t="s">
        <v>60</v>
      </c>
      <c r="G13" s="52" t="s">
        <v>69</v>
      </c>
      <c r="H13" s="52" t="str">
        <f>G13</f>
        <v>「Webtoon Playground」 컨퍼런스 운용 용역</v>
      </c>
      <c r="I13" s="52" t="s">
        <v>66</v>
      </c>
      <c r="J13" s="18">
        <v>20040000</v>
      </c>
      <c r="K13" s="53"/>
      <c r="L13" s="52"/>
      <c r="M13" s="20"/>
      <c r="N13" s="51"/>
      <c r="O13" s="51"/>
      <c r="P13" s="51"/>
      <c r="Q13" s="51"/>
      <c r="R13" s="44"/>
      <c r="S13" s="45"/>
      <c r="T13" s="53"/>
      <c r="U13" s="52"/>
      <c r="V13" s="52"/>
      <c r="W13" s="52"/>
      <c r="X13" s="40"/>
      <c r="Y13" s="53"/>
      <c r="Z13" s="52" t="s">
        <v>343</v>
      </c>
      <c r="AA13" s="51" t="s">
        <v>67</v>
      </c>
      <c r="AB13" s="52" t="s">
        <v>68</v>
      </c>
      <c r="AC13" s="52"/>
      <c r="AD13" s="1">
        <v>42380</v>
      </c>
      <c r="AE13" s="1">
        <v>42380</v>
      </c>
      <c r="AF13" s="1">
        <v>42426</v>
      </c>
      <c r="AG13" s="18">
        <v>19000000</v>
      </c>
      <c r="AH13" s="2">
        <f>SUM(AG13/J13)*100</f>
        <v>94.810379241516955</v>
      </c>
      <c r="AI13" s="51"/>
      <c r="AJ13" s="48"/>
      <c r="AK13" s="51"/>
      <c r="AL13" s="51"/>
      <c r="AM13" s="51"/>
      <c r="AN13" s="54"/>
      <c r="AO13" s="51"/>
      <c r="AP13" s="14"/>
      <c r="AQ13" s="55" t="str">
        <f t="shared" si="2"/>
        <v>박은주</v>
      </c>
      <c r="AR13" s="16">
        <v>42426</v>
      </c>
      <c r="AS13" s="16">
        <v>42426</v>
      </c>
      <c r="AT13" s="7"/>
      <c r="AU13" s="19"/>
      <c r="AV13" s="16">
        <v>42433</v>
      </c>
      <c r="AW13" s="14">
        <f>SUM(AG13-AU13)</f>
        <v>19000000</v>
      </c>
      <c r="AX13" s="21"/>
      <c r="AY13" s="21"/>
      <c r="AZ13" s="21"/>
      <c r="BA13" s="21"/>
      <c r="BB13" s="21"/>
      <c r="BC13" s="21"/>
      <c r="BD13" s="21"/>
      <c r="BE13" s="21"/>
    </row>
    <row r="14" spans="1:57" ht="29.25" customHeight="1">
      <c r="A14" s="24">
        <v>8</v>
      </c>
      <c r="B14" s="26" t="s">
        <v>75</v>
      </c>
      <c r="C14" s="26" t="s">
        <v>76</v>
      </c>
      <c r="D14" s="25">
        <v>42374</v>
      </c>
      <c r="E14" s="26" t="s">
        <v>52</v>
      </c>
      <c r="F14" s="26" t="s">
        <v>121</v>
      </c>
      <c r="G14" s="27" t="s">
        <v>77</v>
      </c>
      <c r="H14" s="27" t="str">
        <f t="shared" si="1"/>
        <v>2016년도 정보통신시스템 유지보수 용역</v>
      </c>
      <c r="I14" s="27" t="s">
        <v>99</v>
      </c>
      <c r="J14" s="28">
        <v>15612000</v>
      </c>
      <c r="K14" s="29"/>
      <c r="L14" s="27"/>
      <c r="M14" s="37"/>
      <c r="N14" s="26"/>
      <c r="O14" s="26"/>
      <c r="P14" s="26"/>
      <c r="Q14" s="26"/>
      <c r="R14" s="46"/>
      <c r="S14" s="47"/>
      <c r="T14" s="29"/>
      <c r="U14" s="27"/>
      <c r="V14" s="27"/>
      <c r="W14" s="27"/>
      <c r="X14" s="43"/>
      <c r="Y14" s="29"/>
      <c r="Z14" s="27" t="s">
        <v>213</v>
      </c>
      <c r="AA14" s="26" t="s">
        <v>214</v>
      </c>
      <c r="AB14" s="27" t="s">
        <v>215</v>
      </c>
      <c r="AC14" s="27"/>
      <c r="AD14" s="25">
        <v>42381</v>
      </c>
      <c r="AE14" s="25">
        <v>42381</v>
      </c>
      <c r="AF14" s="25">
        <v>42735</v>
      </c>
      <c r="AG14" s="28">
        <v>14050000</v>
      </c>
      <c r="AH14" s="30">
        <f t="shared" si="0"/>
        <v>89.994875736612869</v>
      </c>
      <c r="AI14" s="26"/>
      <c r="AJ14" s="49"/>
      <c r="AK14" s="26"/>
      <c r="AL14" s="26"/>
      <c r="AM14" s="26"/>
      <c r="AN14" s="31"/>
      <c r="AO14" s="26"/>
      <c r="AP14" s="35"/>
      <c r="AQ14" s="24" t="s">
        <v>216</v>
      </c>
      <c r="AR14" s="32"/>
      <c r="AS14" s="32"/>
      <c r="AT14" s="33"/>
      <c r="AU14" s="34"/>
      <c r="AV14" s="32"/>
      <c r="AW14" s="35"/>
      <c r="AX14" s="32">
        <v>42404</v>
      </c>
      <c r="AY14" s="35">
        <v>1170830</v>
      </c>
      <c r="AZ14" s="32">
        <v>42431</v>
      </c>
      <c r="BA14" s="35">
        <v>1170830</v>
      </c>
      <c r="BB14" s="32"/>
      <c r="BC14" s="35"/>
      <c r="BD14" s="32"/>
      <c r="BE14" s="35"/>
    </row>
    <row r="15" spans="1:57" ht="29.25" customHeight="1">
      <c r="A15" s="24">
        <v>9</v>
      </c>
      <c r="B15" s="26" t="s">
        <v>75</v>
      </c>
      <c r="C15" s="26" t="s">
        <v>103</v>
      </c>
      <c r="D15" s="25">
        <v>42374</v>
      </c>
      <c r="E15" s="26" t="s">
        <v>52</v>
      </c>
      <c r="F15" s="26" t="s">
        <v>147</v>
      </c>
      <c r="G15" s="27" t="s">
        <v>104</v>
      </c>
      <c r="H15" s="27" t="str">
        <f t="shared" si="1"/>
        <v>2016년도 통합홈페이지 유지보수 용역</v>
      </c>
      <c r="I15" s="27" t="s">
        <v>105</v>
      </c>
      <c r="J15" s="28">
        <v>12000000</v>
      </c>
      <c r="K15" s="29"/>
      <c r="L15" s="27"/>
      <c r="M15" s="37"/>
      <c r="N15" s="26"/>
      <c r="O15" s="26"/>
      <c r="P15" s="26"/>
      <c r="Q15" s="26"/>
      <c r="R15" s="46"/>
      <c r="S15" s="47"/>
      <c r="T15" s="29"/>
      <c r="U15" s="27"/>
      <c r="V15" s="27"/>
      <c r="W15" s="27"/>
      <c r="X15" s="43"/>
      <c r="Y15" s="29"/>
      <c r="Z15" s="27" t="s">
        <v>106</v>
      </c>
      <c r="AA15" s="26" t="s">
        <v>915</v>
      </c>
      <c r="AB15" s="27" t="s">
        <v>107</v>
      </c>
      <c r="AC15" s="27"/>
      <c r="AD15" s="25">
        <v>42381</v>
      </c>
      <c r="AE15" s="25">
        <v>42381</v>
      </c>
      <c r="AF15" s="25">
        <v>42735</v>
      </c>
      <c r="AG15" s="28">
        <v>11040000</v>
      </c>
      <c r="AH15" s="30">
        <f t="shared" si="0"/>
        <v>92</v>
      </c>
      <c r="AI15" s="26"/>
      <c r="AJ15" s="49"/>
      <c r="AK15" s="26"/>
      <c r="AL15" s="26"/>
      <c r="AM15" s="26"/>
      <c r="AN15" s="31"/>
      <c r="AO15" s="26"/>
      <c r="AP15" s="35"/>
      <c r="AQ15" s="24" t="str">
        <f t="shared" ref="AQ15:AQ30" si="3">C15</f>
        <v>이인철</v>
      </c>
      <c r="AR15" s="32"/>
      <c r="AS15" s="32"/>
      <c r="AT15" s="33"/>
      <c r="AU15" s="34"/>
      <c r="AV15" s="32"/>
      <c r="AW15" s="35"/>
      <c r="AX15" s="32">
        <v>42404</v>
      </c>
      <c r="AY15" s="35">
        <v>920000</v>
      </c>
      <c r="AZ15" s="32">
        <v>42431</v>
      </c>
      <c r="BA15" s="35">
        <v>920000</v>
      </c>
      <c r="BB15" s="32"/>
      <c r="BC15" s="35"/>
      <c r="BD15" s="32"/>
      <c r="BE15" s="35"/>
    </row>
    <row r="16" spans="1:57" ht="29.25" customHeight="1">
      <c r="A16" s="24">
        <v>10</v>
      </c>
      <c r="B16" s="26" t="s">
        <v>75</v>
      </c>
      <c r="C16" s="26" t="s">
        <v>103</v>
      </c>
      <c r="D16" s="25">
        <v>42374</v>
      </c>
      <c r="E16" s="26" t="s">
        <v>52</v>
      </c>
      <c r="F16" s="26" t="s">
        <v>147</v>
      </c>
      <c r="G16" s="27" t="s">
        <v>108</v>
      </c>
      <c r="H16" s="27" t="str">
        <f t="shared" si="1"/>
        <v>2016년도 그룹웨어 시스템 유지보수 용역</v>
      </c>
      <c r="I16" s="27" t="s">
        <v>109</v>
      </c>
      <c r="J16" s="28">
        <v>14400000</v>
      </c>
      <c r="K16" s="29"/>
      <c r="L16" s="27"/>
      <c r="M16" s="37"/>
      <c r="N16" s="26"/>
      <c r="O16" s="26"/>
      <c r="P16" s="26"/>
      <c r="Q16" s="26"/>
      <c r="R16" s="46"/>
      <c r="S16" s="47"/>
      <c r="T16" s="29"/>
      <c r="U16" s="27"/>
      <c r="V16" s="27"/>
      <c r="W16" s="27"/>
      <c r="X16" s="43"/>
      <c r="Y16" s="29"/>
      <c r="Z16" s="27" t="s">
        <v>110</v>
      </c>
      <c r="AA16" s="26" t="s">
        <v>111</v>
      </c>
      <c r="AB16" s="27" t="s">
        <v>112</v>
      </c>
      <c r="AC16" s="27"/>
      <c r="AD16" s="25">
        <v>42382</v>
      </c>
      <c r="AE16" s="25">
        <v>42382</v>
      </c>
      <c r="AF16" s="25">
        <v>42735</v>
      </c>
      <c r="AG16" s="28">
        <v>13536000</v>
      </c>
      <c r="AH16" s="30">
        <f t="shared" si="0"/>
        <v>94</v>
      </c>
      <c r="AI16" s="26"/>
      <c r="AJ16" s="49"/>
      <c r="AK16" s="26"/>
      <c r="AL16" s="26"/>
      <c r="AM16" s="26"/>
      <c r="AN16" s="31"/>
      <c r="AO16" s="26"/>
      <c r="AP16" s="35"/>
      <c r="AQ16" s="24" t="str">
        <f t="shared" si="3"/>
        <v>이인철</v>
      </c>
      <c r="AR16" s="32"/>
      <c r="AS16" s="32"/>
      <c r="AT16" s="33"/>
      <c r="AU16" s="34"/>
      <c r="AV16" s="32"/>
      <c r="AW16" s="35"/>
      <c r="AX16" s="32">
        <v>42404</v>
      </c>
      <c r="AY16" s="35">
        <v>1128000</v>
      </c>
      <c r="AZ16" s="32">
        <v>42438</v>
      </c>
      <c r="BA16" s="35">
        <v>1128000</v>
      </c>
      <c r="BB16" s="32"/>
      <c r="BC16" s="35"/>
      <c r="BD16" s="32"/>
      <c r="BE16" s="35"/>
    </row>
    <row r="17" spans="1:57" ht="29.25" customHeight="1">
      <c r="A17" s="55">
        <v>11</v>
      </c>
      <c r="B17" s="51" t="s">
        <v>441</v>
      </c>
      <c r="C17" s="51" t="s">
        <v>90</v>
      </c>
      <c r="D17" s="1">
        <v>42380</v>
      </c>
      <c r="E17" s="51" t="s">
        <v>91</v>
      </c>
      <c r="F17" s="51" t="s">
        <v>60</v>
      </c>
      <c r="G17" s="52" t="s">
        <v>92</v>
      </c>
      <c r="H17" s="52" t="str">
        <f t="shared" si="1"/>
        <v>지역문화(만화, 애니) 콘텐츠 활용 만화문화상품(오르골) 제작</v>
      </c>
      <c r="I17" s="52" t="s">
        <v>93</v>
      </c>
      <c r="J17" s="18">
        <v>5220000</v>
      </c>
      <c r="K17" s="53"/>
      <c r="L17" s="52"/>
      <c r="M17" s="20"/>
      <c r="N17" s="51"/>
      <c r="O17" s="51"/>
      <c r="P17" s="51"/>
      <c r="Q17" s="51"/>
      <c r="R17" s="44"/>
      <c r="S17" s="45"/>
      <c r="T17" s="53"/>
      <c r="U17" s="52"/>
      <c r="V17" s="52"/>
      <c r="W17" s="52"/>
      <c r="X17" s="40"/>
      <c r="Y17" s="53"/>
      <c r="Z17" s="52" t="s">
        <v>94</v>
      </c>
      <c r="AA17" s="51" t="s">
        <v>95</v>
      </c>
      <c r="AB17" s="52" t="s">
        <v>96</v>
      </c>
      <c r="AC17" s="52"/>
      <c r="AD17" s="1">
        <v>42382</v>
      </c>
      <c r="AE17" s="1"/>
      <c r="AF17" s="1">
        <v>42419</v>
      </c>
      <c r="AG17" s="18">
        <v>4820000</v>
      </c>
      <c r="AH17" s="2">
        <f t="shared" si="0"/>
        <v>92.337164750957854</v>
      </c>
      <c r="AI17" s="51"/>
      <c r="AJ17" s="48"/>
      <c r="AK17" s="51"/>
      <c r="AL17" s="51"/>
      <c r="AM17" s="51"/>
      <c r="AN17" s="54"/>
      <c r="AO17" s="51"/>
      <c r="AP17" s="14"/>
      <c r="AQ17" s="55" t="str">
        <f t="shared" si="3"/>
        <v>배은영</v>
      </c>
      <c r="AR17" s="16">
        <v>42395</v>
      </c>
      <c r="AS17" s="16">
        <v>42395</v>
      </c>
      <c r="AT17" s="7"/>
      <c r="AU17" s="19"/>
      <c r="AV17" s="16">
        <v>42396</v>
      </c>
      <c r="AW17" s="14">
        <f t="shared" ref="AW17:AW23" si="4">SUM(AG17-AU17)</f>
        <v>4820000</v>
      </c>
      <c r="AX17" s="21"/>
      <c r="AY17" s="21"/>
      <c r="AZ17" s="21"/>
      <c r="BA17" s="21"/>
      <c r="BB17" s="21"/>
      <c r="BC17" s="21"/>
      <c r="BD17" s="21"/>
      <c r="BE17" s="21"/>
    </row>
    <row r="18" spans="1:57" ht="29.25" customHeight="1">
      <c r="A18" s="55">
        <v>12</v>
      </c>
      <c r="B18" s="51" t="s">
        <v>441</v>
      </c>
      <c r="C18" s="51" t="s">
        <v>90</v>
      </c>
      <c r="D18" s="1">
        <v>42380</v>
      </c>
      <c r="E18" s="51" t="s">
        <v>91</v>
      </c>
      <c r="F18" s="51" t="s">
        <v>60</v>
      </c>
      <c r="G18" s="52" t="s">
        <v>124</v>
      </c>
      <c r="H18" s="52" t="str">
        <f t="shared" si="1"/>
        <v>지역문화(만화, 애니) 콘텐츠 활용 만화문화상품(넥타이) 제작</v>
      </c>
      <c r="I18" s="52" t="s">
        <v>125</v>
      </c>
      <c r="J18" s="18">
        <v>8130000</v>
      </c>
      <c r="K18" s="53"/>
      <c r="L18" s="52"/>
      <c r="M18" s="20"/>
      <c r="N18" s="51"/>
      <c r="O18" s="51"/>
      <c r="P18" s="51"/>
      <c r="Q18" s="51"/>
      <c r="R18" s="44"/>
      <c r="S18" s="45"/>
      <c r="T18" s="53"/>
      <c r="U18" s="52"/>
      <c r="V18" s="52"/>
      <c r="W18" s="52"/>
      <c r="X18" s="40"/>
      <c r="Y18" s="53"/>
      <c r="Z18" s="52" t="s">
        <v>126</v>
      </c>
      <c r="AA18" s="51" t="s">
        <v>127</v>
      </c>
      <c r="AB18" s="52" t="s">
        <v>128</v>
      </c>
      <c r="AC18" s="52"/>
      <c r="AD18" s="1">
        <v>42383</v>
      </c>
      <c r="AE18" s="1"/>
      <c r="AF18" s="1">
        <v>42419</v>
      </c>
      <c r="AG18" s="18">
        <v>7909000</v>
      </c>
      <c r="AH18" s="2">
        <f t="shared" si="0"/>
        <v>97.281672816728175</v>
      </c>
      <c r="AI18" s="51"/>
      <c r="AJ18" s="48"/>
      <c r="AK18" s="51"/>
      <c r="AL18" s="51"/>
      <c r="AM18" s="51"/>
      <c r="AN18" s="54"/>
      <c r="AO18" s="51"/>
      <c r="AP18" s="14"/>
      <c r="AQ18" s="55" t="str">
        <f t="shared" si="3"/>
        <v>배은영</v>
      </c>
      <c r="AR18" s="16">
        <v>42419</v>
      </c>
      <c r="AS18" s="16">
        <v>42419</v>
      </c>
      <c r="AT18" s="7"/>
      <c r="AU18" s="19"/>
      <c r="AV18" s="16">
        <v>42422</v>
      </c>
      <c r="AW18" s="14">
        <f t="shared" si="4"/>
        <v>7909000</v>
      </c>
      <c r="AX18" s="21"/>
      <c r="AY18" s="21"/>
      <c r="AZ18" s="21"/>
      <c r="BA18" s="21"/>
      <c r="BB18" s="21"/>
      <c r="BC18" s="21"/>
      <c r="BD18" s="21"/>
      <c r="BE18" s="21"/>
    </row>
    <row r="19" spans="1:57" ht="29.25" customHeight="1">
      <c r="A19" s="55">
        <v>13</v>
      </c>
      <c r="B19" s="51" t="s">
        <v>153</v>
      </c>
      <c r="C19" s="51" t="s">
        <v>154</v>
      </c>
      <c r="D19" s="1">
        <v>42383</v>
      </c>
      <c r="E19" s="51" t="s">
        <v>91</v>
      </c>
      <c r="F19" s="51" t="s">
        <v>60</v>
      </c>
      <c r="G19" s="52" t="s">
        <v>155</v>
      </c>
      <c r="H19" s="52" t="str">
        <f t="shared" si="1"/>
        <v>문화부 방문(2106년 예산 및 사업 논의)에 따른 기념품 구입</v>
      </c>
      <c r="I19" s="52" t="s">
        <v>157</v>
      </c>
      <c r="J19" s="18">
        <v>130000</v>
      </c>
      <c r="K19" s="53"/>
      <c r="L19" s="52"/>
      <c r="M19" s="20"/>
      <c r="N19" s="51"/>
      <c r="O19" s="51"/>
      <c r="P19" s="51"/>
      <c r="Q19" s="51"/>
      <c r="R19" s="44"/>
      <c r="S19" s="45"/>
      <c r="T19" s="53"/>
      <c r="U19" s="52"/>
      <c r="V19" s="52"/>
      <c r="W19" s="52"/>
      <c r="X19" s="40"/>
      <c r="Y19" s="53"/>
      <c r="Z19" s="52" t="s">
        <v>158</v>
      </c>
      <c r="AA19" s="51" t="s">
        <v>159</v>
      </c>
      <c r="AB19" s="52" t="s">
        <v>160</v>
      </c>
      <c r="AC19" s="52"/>
      <c r="AD19" s="1">
        <v>42383</v>
      </c>
      <c r="AE19" s="1"/>
      <c r="AF19" s="1">
        <v>42383</v>
      </c>
      <c r="AG19" s="18">
        <v>117000</v>
      </c>
      <c r="AH19" s="2">
        <f t="shared" si="0"/>
        <v>90</v>
      </c>
      <c r="AI19" s="51"/>
      <c r="AJ19" s="48"/>
      <c r="AK19" s="51"/>
      <c r="AL19" s="51"/>
      <c r="AM19" s="51"/>
      <c r="AN19" s="54"/>
      <c r="AO19" s="51"/>
      <c r="AP19" s="14"/>
      <c r="AQ19" s="55" t="str">
        <f t="shared" si="3"/>
        <v>임설민</v>
      </c>
      <c r="AR19" s="16">
        <v>42383</v>
      </c>
      <c r="AS19" s="16">
        <v>42383</v>
      </c>
      <c r="AT19" s="7"/>
      <c r="AU19" s="19"/>
      <c r="AV19" s="16">
        <v>42391</v>
      </c>
      <c r="AW19" s="14">
        <f t="shared" si="4"/>
        <v>117000</v>
      </c>
      <c r="AX19" s="21"/>
      <c r="AY19" s="21"/>
      <c r="AZ19" s="21"/>
      <c r="BA19" s="21"/>
      <c r="BB19" s="21"/>
      <c r="BC19" s="21"/>
      <c r="BD19" s="21"/>
      <c r="BE19" s="21"/>
    </row>
    <row r="20" spans="1:57" ht="29.25" customHeight="1">
      <c r="A20" s="55">
        <v>14</v>
      </c>
      <c r="B20" s="51" t="s">
        <v>75</v>
      </c>
      <c r="C20" s="51" t="s">
        <v>76</v>
      </c>
      <c r="D20" s="1">
        <v>42384</v>
      </c>
      <c r="E20" s="51" t="s">
        <v>91</v>
      </c>
      <c r="F20" s="51" t="s">
        <v>60</v>
      </c>
      <c r="G20" s="52" t="s">
        <v>170</v>
      </c>
      <c r="H20" s="52" t="str">
        <f t="shared" si="1"/>
        <v>진흥원 기계실 졸리펌프 수리</v>
      </c>
      <c r="I20" s="52" t="s">
        <v>171</v>
      </c>
      <c r="J20" s="18">
        <v>73700</v>
      </c>
      <c r="K20" s="53"/>
      <c r="L20" s="52"/>
      <c r="M20" s="20"/>
      <c r="N20" s="51"/>
      <c r="O20" s="51"/>
      <c r="P20" s="51"/>
      <c r="Q20" s="51"/>
      <c r="R20" s="44"/>
      <c r="S20" s="45"/>
      <c r="T20" s="53"/>
      <c r="U20" s="52"/>
      <c r="V20" s="52"/>
      <c r="W20" s="52"/>
      <c r="X20" s="40"/>
      <c r="Y20" s="53"/>
      <c r="Z20" s="52" t="s">
        <v>172</v>
      </c>
      <c r="AA20" s="51" t="s">
        <v>173</v>
      </c>
      <c r="AB20" s="52" t="s">
        <v>174</v>
      </c>
      <c r="AC20" s="52"/>
      <c r="AD20" s="1">
        <v>42384</v>
      </c>
      <c r="AE20" s="1">
        <v>42387</v>
      </c>
      <c r="AF20" s="1">
        <v>42387</v>
      </c>
      <c r="AG20" s="18">
        <v>66000</v>
      </c>
      <c r="AH20" s="2">
        <f t="shared" ref="AH20:AH21" si="5">SUM(AG20/J20)*100</f>
        <v>89.552238805970148</v>
      </c>
      <c r="AI20" s="51"/>
      <c r="AJ20" s="48"/>
      <c r="AK20" s="51"/>
      <c r="AL20" s="51"/>
      <c r="AM20" s="51"/>
      <c r="AN20" s="54"/>
      <c r="AO20" s="51"/>
      <c r="AP20" s="14"/>
      <c r="AQ20" s="55" t="str">
        <f t="shared" si="3"/>
        <v>최중국</v>
      </c>
      <c r="AR20" s="16">
        <v>42387</v>
      </c>
      <c r="AS20" s="16">
        <v>42387</v>
      </c>
      <c r="AT20" s="7"/>
      <c r="AU20" s="19"/>
      <c r="AV20" s="16">
        <v>42396</v>
      </c>
      <c r="AW20" s="14">
        <f>SUM(AG20-AU20)</f>
        <v>66000</v>
      </c>
      <c r="AX20" s="21"/>
      <c r="AY20" s="21"/>
      <c r="AZ20" s="21"/>
      <c r="BA20" s="21"/>
      <c r="BB20" s="21"/>
      <c r="BC20" s="21"/>
      <c r="BD20" s="21"/>
      <c r="BE20" s="21"/>
    </row>
    <row r="21" spans="1:57" ht="29.25" customHeight="1">
      <c r="A21" s="24">
        <v>15</v>
      </c>
      <c r="B21" s="26" t="s">
        <v>75</v>
      </c>
      <c r="C21" s="26" t="s">
        <v>103</v>
      </c>
      <c r="D21" s="25">
        <v>42388</v>
      </c>
      <c r="E21" s="26" t="s">
        <v>52</v>
      </c>
      <c r="F21" s="26" t="s">
        <v>60</v>
      </c>
      <c r="G21" s="27" t="s">
        <v>161</v>
      </c>
      <c r="H21" s="27" t="str">
        <f>G21</f>
        <v>2016년도 업무용 PC 유비조수 용역</v>
      </c>
      <c r="I21" s="27" t="s">
        <v>162</v>
      </c>
      <c r="J21" s="28">
        <v>9856000</v>
      </c>
      <c r="K21" s="29"/>
      <c r="L21" s="27"/>
      <c r="M21" s="37"/>
      <c r="N21" s="26"/>
      <c r="O21" s="26"/>
      <c r="P21" s="26"/>
      <c r="Q21" s="26"/>
      <c r="R21" s="46"/>
      <c r="S21" s="47"/>
      <c r="T21" s="29"/>
      <c r="U21" s="27"/>
      <c r="V21" s="27"/>
      <c r="W21" s="27"/>
      <c r="X21" s="43"/>
      <c r="Y21" s="29"/>
      <c r="Z21" s="27" t="s">
        <v>163</v>
      </c>
      <c r="AA21" s="26" t="s">
        <v>164</v>
      </c>
      <c r="AB21" s="27" t="s">
        <v>165</v>
      </c>
      <c r="AC21" s="27"/>
      <c r="AD21" s="25">
        <v>42384</v>
      </c>
      <c r="AE21" s="25">
        <v>42391</v>
      </c>
      <c r="AF21" s="25">
        <v>42735</v>
      </c>
      <c r="AG21" s="28">
        <v>8800000</v>
      </c>
      <c r="AH21" s="30">
        <f t="shared" si="5"/>
        <v>89.285714285714292</v>
      </c>
      <c r="AI21" s="26"/>
      <c r="AJ21" s="49"/>
      <c r="AK21" s="26"/>
      <c r="AL21" s="26"/>
      <c r="AM21" s="26"/>
      <c r="AN21" s="31"/>
      <c r="AO21" s="26"/>
      <c r="AP21" s="35"/>
      <c r="AQ21" s="24" t="s">
        <v>216</v>
      </c>
      <c r="AR21" s="32"/>
      <c r="AS21" s="32"/>
      <c r="AT21" s="33"/>
      <c r="AU21" s="34"/>
      <c r="AV21" s="32"/>
      <c r="AW21" s="35"/>
      <c r="AX21" s="32">
        <v>42438</v>
      </c>
      <c r="AY21" s="35">
        <v>800000</v>
      </c>
      <c r="AZ21" s="32">
        <v>42465</v>
      </c>
      <c r="BA21" s="35">
        <v>800000</v>
      </c>
      <c r="BB21" s="32"/>
      <c r="BC21" s="35"/>
      <c r="BD21" s="32"/>
      <c r="BE21" s="35"/>
    </row>
    <row r="22" spans="1:57" ht="29.25" customHeight="1">
      <c r="A22" s="55">
        <v>16</v>
      </c>
      <c r="B22" s="51" t="s">
        <v>83</v>
      </c>
      <c r="C22" s="51" t="s">
        <v>84</v>
      </c>
      <c r="D22" s="1">
        <v>42382</v>
      </c>
      <c r="E22" s="51" t="s">
        <v>52</v>
      </c>
      <c r="F22" s="51" t="s">
        <v>60</v>
      </c>
      <c r="G22" s="52" t="s">
        <v>129</v>
      </c>
      <c r="H22" s="52" t="str">
        <f>G22</f>
        <v>꿈의 학교 교육 운영을 위한 3D프린터 용 모델링 제작 용역</v>
      </c>
      <c r="I22" s="52" t="s">
        <v>130</v>
      </c>
      <c r="J22" s="18">
        <v>6600000</v>
      </c>
      <c r="K22" s="53"/>
      <c r="L22" s="52"/>
      <c r="M22" s="20"/>
      <c r="N22" s="51"/>
      <c r="O22" s="51"/>
      <c r="P22" s="51"/>
      <c r="Q22" s="51"/>
      <c r="R22" s="44"/>
      <c r="S22" s="45"/>
      <c r="T22" s="53"/>
      <c r="U22" s="52"/>
      <c r="V22" s="52"/>
      <c r="W22" s="52"/>
      <c r="X22" s="40"/>
      <c r="Y22" s="53"/>
      <c r="Z22" s="52" t="s">
        <v>131</v>
      </c>
      <c r="AA22" s="51" t="s">
        <v>133</v>
      </c>
      <c r="AB22" s="52" t="s">
        <v>132</v>
      </c>
      <c r="AC22" s="52"/>
      <c r="AD22" s="1">
        <v>42387</v>
      </c>
      <c r="AE22" s="1">
        <v>42387</v>
      </c>
      <c r="AF22" s="1">
        <v>42394</v>
      </c>
      <c r="AG22" s="18">
        <v>6000000</v>
      </c>
      <c r="AH22" s="2">
        <f>SUM(AG22/J22)*100</f>
        <v>90.909090909090907</v>
      </c>
      <c r="AI22" s="51"/>
      <c r="AJ22" s="48"/>
      <c r="AK22" s="51"/>
      <c r="AL22" s="51"/>
      <c r="AM22" s="51"/>
      <c r="AN22" s="54"/>
      <c r="AO22" s="51"/>
      <c r="AP22" s="14"/>
      <c r="AQ22" s="55" t="str">
        <f t="shared" ref="AQ22:AQ23" si="6">C22</f>
        <v>안윤선</v>
      </c>
      <c r="AR22" s="16">
        <v>42389</v>
      </c>
      <c r="AS22" s="16">
        <v>42389</v>
      </c>
      <c r="AT22" s="7"/>
      <c r="AU22" s="19"/>
      <c r="AV22" s="16">
        <v>42396</v>
      </c>
      <c r="AW22" s="14">
        <f>SUM(AG22-AU22)</f>
        <v>6000000</v>
      </c>
      <c r="AX22" s="21"/>
      <c r="AY22" s="21"/>
      <c r="AZ22" s="21"/>
      <c r="BA22" s="21"/>
      <c r="BB22" s="21"/>
      <c r="BC22" s="21"/>
      <c r="BD22" s="21"/>
      <c r="BE22" s="21"/>
    </row>
    <row r="23" spans="1:57" ht="29.25" customHeight="1">
      <c r="A23" s="55">
        <v>17</v>
      </c>
      <c r="B23" s="51" t="s">
        <v>441</v>
      </c>
      <c r="C23" s="51" t="s">
        <v>134</v>
      </c>
      <c r="D23" s="1">
        <v>42383</v>
      </c>
      <c r="E23" s="51" t="s">
        <v>91</v>
      </c>
      <c r="F23" s="51" t="s">
        <v>148</v>
      </c>
      <c r="G23" s="52" t="s">
        <v>156</v>
      </c>
      <c r="H23" s="52" t="str">
        <f t="shared" si="1"/>
        <v>만화도시 공간특화 및 홍보를 위한 만화포토존 제작 설치</v>
      </c>
      <c r="I23" s="52" t="s">
        <v>135</v>
      </c>
      <c r="J23" s="18">
        <v>10090000</v>
      </c>
      <c r="K23" s="53"/>
      <c r="L23" s="52"/>
      <c r="M23" s="20"/>
      <c r="N23" s="51"/>
      <c r="O23" s="51"/>
      <c r="P23" s="51"/>
      <c r="Q23" s="51"/>
      <c r="R23" s="44"/>
      <c r="S23" s="45"/>
      <c r="T23" s="53"/>
      <c r="U23" s="52"/>
      <c r="V23" s="52"/>
      <c r="W23" s="52"/>
      <c r="X23" s="40"/>
      <c r="Y23" s="53"/>
      <c r="Z23" s="52" t="s">
        <v>136</v>
      </c>
      <c r="AA23" s="51" t="s">
        <v>137</v>
      </c>
      <c r="AB23" s="52" t="s">
        <v>138</v>
      </c>
      <c r="AC23" s="52"/>
      <c r="AD23" s="1">
        <v>42387</v>
      </c>
      <c r="AE23" s="1"/>
      <c r="AF23" s="1">
        <v>42420</v>
      </c>
      <c r="AG23" s="18">
        <v>10000000</v>
      </c>
      <c r="AH23" s="2">
        <f t="shared" ref="AH23" si="7">SUM(AG23/J23)*100</f>
        <v>99.108027750247771</v>
      </c>
      <c r="AI23" s="51"/>
      <c r="AJ23" s="48"/>
      <c r="AK23" s="51"/>
      <c r="AL23" s="51"/>
      <c r="AM23" s="51"/>
      <c r="AN23" s="54"/>
      <c r="AO23" s="51"/>
      <c r="AP23" s="14"/>
      <c r="AQ23" s="55" t="str">
        <f t="shared" si="6"/>
        <v>손은양</v>
      </c>
      <c r="AR23" s="16">
        <v>42405</v>
      </c>
      <c r="AS23" s="16">
        <v>42411</v>
      </c>
      <c r="AT23" s="7"/>
      <c r="AU23" s="19"/>
      <c r="AV23" s="16">
        <v>42412</v>
      </c>
      <c r="AW23" s="14">
        <f t="shared" si="4"/>
        <v>10000000</v>
      </c>
      <c r="AX23" s="21"/>
      <c r="AY23" s="21"/>
      <c r="AZ23" s="21"/>
      <c r="BA23" s="21"/>
      <c r="BB23" s="21"/>
      <c r="BC23" s="21"/>
      <c r="BD23" s="21"/>
      <c r="BE23" s="21"/>
    </row>
    <row r="24" spans="1:57" ht="29.25" customHeight="1">
      <c r="A24" s="55">
        <v>18</v>
      </c>
      <c r="B24" s="51" t="s">
        <v>441</v>
      </c>
      <c r="C24" s="51" t="s">
        <v>146</v>
      </c>
      <c r="D24" s="1">
        <v>42384</v>
      </c>
      <c r="E24" s="51" t="s">
        <v>52</v>
      </c>
      <c r="F24" s="51" t="s">
        <v>60</v>
      </c>
      <c r="G24" s="52" t="s">
        <v>149</v>
      </c>
      <c r="H24" s="52" t="str">
        <f t="shared" si="1"/>
        <v>만화졸업앨범 캐리커쳐 국회 전시 용역</v>
      </c>
      <c r="I24" s="52" t="s">
        <v>79</v>
      </c>
      <c r="J24" s="18">
        <v>2596000</v>
      </c>
      <c r="K24" s="53"/>
      <c r="L24" s="52"/>
      <c r="M24" s="20"/>
      <c r="N24" s="51"/>
      <c r="O24" s="51"/>
      <c r="P24" s="51"/>
      <c r="Q24" s="51"/>
      <c r="R24" s="44"/>
      <c r="S24" s="45"/>
      <c r="T24" s="53"/>
      <c r="U24" s="52"/>
      <c r="V24" s="52"/>
      <c r="W24" s="52"/>
      <c r="X24" s="40"/>
      <c r="Y24" s="53"/>
      <c r="Z24" s="52" t="s">
        <v>150</v>
      </c>
      <c r="AA24" s="51" t="s">
        <v>151</v>
      </c>
      <c r="AB24" s="52" t="s">
        <v>152</v>
      </c>
      <c r="AC24" s="52"/>
      <c r="AD24" s="1">
        <v>42387</v>
      </c>
      <c r="AE24" s="1">
        <v>42387</v>
      </c>
      <c r="AF24" s="1">
        <v>42412</v>
      </c>
      <c r="AG24" s="18">
        <v>2497000</v>
      </c>
      <c r="AH24" s="2">
        <f t="shared" si="0"/>
        <v>96.186440677966104</v>
      </c>
      <c r="AI24" s="51"/>
      <c r="AJ24" s="48"/>
      <c r="AK24" s="51"/>
      <c r="AL24" s="51"/>
      <c r="AM24" s="51"/>
      <c r="AN24" s="54"/>
      <c r="AO24" s="51"/>
      <c r="AP24" s="14"/>
      <c r="AQ24" s="55" t="str">
        <f t="shared" si="3"/>
        <v>이소현</v>
      </c>
      <c r="AR24" s="16">
        <v>42403</v>
      </c>
      <c r="AS24" s="16">
        <v>42404</v>
      </c>
      <c r="AT24" s="7"/>
      <c r="AU24" s="19"/>
      <c r="AV24" s="16">
        <v>42405</v>
      </c>
      <c r="AW24" s="14">
        <f>SUM(AG24-AU24)</f>
        <v>2497000</v>
      </c>
      <c r="AX24" s="21"/>
      <c r="AY24" s="21"/>
      <c r="AZ24" s="21"/>
      <c r="BA24" s="21"/>
      <c r="BB24" s="21"/>
      <c r="BC24" s="21"/>
      <c r="BD24" s="21"/>
      <c r="BE24" s="21"/>
    </row>
    <row r="25" spans="1:57" ht="29.25" customHeight="1">
      <c r="A25" s="55">
        <v>19</v>
      </c>
      <c r="B25" s="51" t="s">
        <v>139</v>
      </c>
      <c r="C25" s="51" t="s">
        <v>140</v>
      </c>
      <c r="D25" s="1">
        <v>42384</v>
      </c>
      <c r="E25" s="51" t="s">
        <v>52</v>
      </c>
      <c r="F25" s="51" t="s">
        <v>148</v>
      </c>
      <c r="G25" s="52" t="s">
        <v>141</v>
      </c>
      <c r="H25" s="52" t="str">
        <f t="shared" si="1"/>
        <v>만화도서관 도서관리 프로그램 유지보수</v>
      </c>
      <c r="I25" s="52" t="s">
        <v>142</v>
      </c>
      <c r="J25" s="18">
        <v>1800000</v>
      </c>
      <c r="K25" s="53"/>
      <c r="L25" s="52"/>
      <c r="M25" s="20"/>
      <c r="N25" s="51"/>
      <c r="O25" s="51"/>
      <c r="P25" s="51"/>
      <c r="Q25" s="51"/>
      <c r="R25" s="44"/>
      <c r="S25" s="45"/>
      <c r="T25" s="53"/>
      <c r="U25" s="52"/>
      <c r="V25" s="52"/>
      <c r="W25" s="52"/>
      <c r="X25" s="40"/>
      <c r="Y25" s="53"/>
      <c r="Z25" s="52" t="s">
        <v>143</v>
      </c>
      <c r="AA25" s="51" t="s">
        <v>144</v>
      </c>
      <c r="AB25" s="52" t="s">
        <v>145</v>
      </c>
      <c r="AC25" s="52"/>
      <c r="AD25" s="1">
        <v>42388</v>
      </c>
      <c r="AE25" s="1">
        <v>42388</v>
      </c>
      <c r="AF25" s="1">
        <v>42429</v>
      </c>
      <c r="AG25" s="18">
        <v>1710000</v>
      </c>
      <c r="AH25" s="2">
        <f t="shared" ref="AH25:AH30" si="8">SUM(AG25/J25)*100</f>
        <v>95</v>
      </c>
      <c r="AI25" s="51"/>
      <c r="AJ25" s="48"/>
      <c r="AK25" s="51"/>
      <c r="AL25" s="51"/>
      <c r="AM25" s="51"/>
      <c r="AN25" s="54"/>
      <c r="AO25" s="51"/>
      <c r="AP25" s="14"/>
      <c r="AQ25" s="55" t="str">
        <f t="shared" si="3"/>
        <v>김연희</v>
      </c>
      <c r="AR25" s="16">
        <v>42429</v>
      </c>
      <c r="AS25" s="16">
        <v>42429</v>
      </c>
      <c r="AT25" s="7"/>
      <c r="AU25" s="19"/>
      <c r="AV25" s="16">
        <v>42429</v>
      </c>
      <c r="AW25" s="14">
        <f>SUM(AG25-AU25)</f>
        <v>1710000</v>
      </c>
      <c r="AX25" s="21"/>
      <c r="AY25" s="21"/>
      <c r="AZ25" s="21"/>
      <c r="BA25" s="21"/>
      <c r="BB25" s="21"/>
      <c r="BC25" s="21"/>
      <c r="BD25" s="21"/>
      <c r="BE25" s="21"/>
    </row>
    <row r="26" spans="1:57" ht="29.25" customHeight="1">
      <c r="A26" s="55">
        <v>20</v>
      </c>
      <c r="B26" s="51" t="s">
        <v>83</v>
      </c>
      <c r="C26" s="51" t="s">
        <v>176</v>
      </c>
      <c r="D26" s="1">
        <v>42388</v>
      </c>
      <c r="E26" s="51" t="s">
        <v>91</v>
      </c>
      <c r="F26" s="51" t="s">
        <v>60</v>
      </c>
      <c r="G26" s="52" t="s">
        <v>177</v>
      </c>
      <c r="H26" s="52" t="str">
        <f t="shared" si="1"/>
        <v>[나도만화가]체험용지 제작</v>
      </c>
      <c r="I26" s="52" t="s">
        <v>178</v>
      </c>
      <c r="J26" s="18">
        <v>2477000</v>
      </c>
      <c r="K26" s="53"/>
      <c r="L26" s="52"/>
      <c r="M26" s="20"/>
      <c r="N26" s="51"/>
      <c r="O26" s="51"/>
      <c r="P26" s="51"/>
      <c r="Q26" s="51"/>
      <c r="R26" s="44"/>
      <c r="S26" s="45"/>
      <c r="T26" s="53"/>
      <c r="U26" s="52"/>
      <c r="V26" s="52"/>
      <c r="W26" s="52"/>
      <c r="X26" s="40"/>
      <c r="Y26" s="53"/>
      <c r="Z26" s="52" t="s">
        <v>179</v>
      </c>
      <c r="AA26" s="51" t="s">
        <v>180</v>
      </c>
      <c r="AB26" s="52" t="s">
        <v>181</v>
      </c>
      <c r="AC26" s="52"/>
      <c r="AD26" s="1">
        <v>42389</v>
      </c>
      <c r="AE26" s="1"/>
      <c r="AF26" s="1">
        <v>42398</v>
      </c>
      <c r="AG26" s="18">
        <v>2248000</v>
      </c>
      <c r="AH26" s="2">
        <f t="shared" si="8"/>
        <v>90.754945498587006</v>
      </c>
      <c r="AI26" s="51"/>
      <c r="AJ26" s="48"/>
      <c r="AK26" s="51"/>
      <c r="AL26" s="51"/>
      <c r="AM26" s="51"/>
      <c r="AN26" s="54"/>
      <c r="AO26" s="51"/>
      <c r="AP26" s="14"/>
      <c r="AQ26" s="55" t="str">
        <f t="shared" si="3"/>
        <v>방희정</v>
      </c>
      <c r="AR26" s="16">
        <v>42390</v>
      </c>
      <c r="AS26" s="16">
        <v>42390</v>
      </c>
      <c r="AT26" s="7"/>
      <c r="AU26" s="19"/>
      <c r="AV26" s="16">
        <v>42404</v>
      </c>
      <c r="AW26" s="14">
        <f t="shared" ref="AW26:AW50" si="9">SUM(AG26-AU26)</f>
        <v>2248000</v>
      </c>
      <c r="AX26" s="21"/>
      <c r="AY26" s="21"/>
      <c r="AZ26" s="21"/>
      <c r="BA26" s="21"/>
      <c r="BB26" s="21"/>
      <c r="BC26" s="21"/>
      <c r="BD26" s="21"/>
      <c r="BE26" s="21"/>
    </row>
    <row r="27" spans="1:57" ht="29.25" customHeight="1">
      <c r="A27" s="55">
        <v>21</v>
      </c>
      <c r="B27" s="51" t="s">
        <v>83</v>
      </c>
      <c r="C27" s="51" t="s">
        <v>188</v>
      </c>
      <c r="D27" s="1">
        <v>42389</v>
      </c>
      <c r="E27" s="51" t="s">
        <v>52</v>
      </c>
      <c r="F27" s="51" t="s">
        <v>60</v>
      </c>
      <c r="G27" s="52" t="s">
        <v>189</v>
      </c>
      <c r="H27" s="52" t="str">
        <f t="shared" si="1"/>
        <v>롯데백화점 중동점&lt;우리동네 만화방&gt; 순회전시 물품 운송</v>
      </c>
      <c r="I27" s="52" t="s">
        <v>190</v>
      </c>
      <c r="J27" s="18">
        <v>66000</v>
      </c>
      <c r="K27" s="53"/>
      <c r="L27" s="52"/>
      <c r="M27" s="20"/>
      <c r="N27" s="51"/>
      <c r="O27" s="51"/>
      <c r="P27" s="51"/>
      <c r="Q27" s="51"/>
      <c r="R27" s="44"/>
      <c r="S27" s="45"/>
      <c r="T27" s="53"/>
      <c r="U27" s="52"/>
      <c r="V27" s="52"/>
      <c r="W27" s="52"/>
      <c r="X27" s="40"/>
      <c r="Y27" s="53"/>
      <c r="Z27" s="52" t="s">
        <v>191</v>
      </c>
      <c r="AA27" s="51" t="s">
        <v>192</v>
      </c>
      <c r="AB27" s="52" t="s">
        <v>193</v>
      </c>
      <c r="AC27" s="52"/>
      <c r="AD27" s="1">
        <v>42389</v>
      </c>
      <c r="AE27" s="1">
        <v>42389</v>
      </c>
      <c r="AF27" s="1">
        <v>42389</v>
      </c>
      <c r="AG27" s="18">
        <v>55000</v>
      </c>
      <c r="AH27" s="2">
        <f t="shared" si="8"/>
        <v>83.333333333333343</v>
      </c>
      <c r="AI27" s="51"/>
      <c r="AJ27" s="48"/>
      <c r="AK27" s="51"/>
      <c r="AL27" s="51"/>
      <c r="AM27" s="51"/>
      <c r="AN27" s="54"/>
      <c r="AO27" s="51"/>
      <c r="AP27" s="14"/>
      <c r="AQ27" s="55" t="str">
        <f t="shared" si="3"/>
        <v>박보라</v>
      </c>
      <c r="AR27" s="16">
        <v>42389</v>
      </c>
      <c r="AS27" s="16">
        <v>42389</v>
      </c>
      <c r="AT27" s="7"/>
      <c r="AU27" s="19"/>
      <c r="AV27" s="16">
        <v>42405</v>
      </c>
      <c r="AW27" s="14">
        <f t="shared" si="9"/>
        <v>55000</v>
      </c>
      <c r="AX27" s="21"/>
      <c r="AY27" s="21"/>
      <c r="AZ27" s="21"/>
      <c r="BA27" s="21"/>
      <c r="BB27" s="21"/>
      <c r="BC27" s="21"/>
      <c r="BD27" s="21"/>
      <c r="BE27" s="21"/>
    </row>
    <row r="28" spans="1:57" ht="29.25" customHeight="1">
      <c r="A28" s="55">
        <v>22</v>
      </c>
      <c r="B28" s="51" t="s">
        <v>75</v>
      </c>
      <c r="C28" s="51" t="s">
        <v>76</v>
      </c>
      <c r="D28" s="1">
        <v>42390</v>
      </c>
      <c r="E28" s="51" t="s">
        <v>52</v>
      </c>
      <c r="F28" s="51" t="s">
        <v>60</v>
      </c>
      <c r="G28" s="52" t="s">
        <v>183</v>
      </c>
      <c r="H28" s="52" t="str">
        <f t="shared" si="1"/>
        <v>만화가의 숲 정화조 청소</v>
      </c>
      <c r="I28" s="52" t="s">
        <v>184</v>
      </c>
      <c r="J28" s="18">
        <v>140000</v>
      </c>
      <c r="K28" s="53"/>
      <c r="L28" s="52"/>
      <c r="M28" s="20"/>
      <c r="N28" s="51"/>
      <c r="O28" s="51"/>
      <c r="P28" s="51"/>
      <c r="Q28" s="51"/>
      <c r="R28" s="44"/>
      <c r="S28" s="45"/>
      <c r="T28" s="53"/>
      <c r="U28" s="52"/>
      <c r="V28" s="52"/>
      <c r="W28" s="52"/>
      <c r="X28" s="40"/>
      <c r="Y28" s="53"/>
      <c r="Z28" s="52" t="s">
        <v>185</v>
      </c>
      <c r="AA28" s="51" t="s">
        <v>186</v>
      </c>
      <c r="AB28" s="52" t="s">
        <v>194</v>
      </c>
      <c r="AC28" s="52"/>
      <c r="AD28" s="1">
        <v>42390</v>
      </c>
      <c r="AE28" s="1">
        <v>42390</v>
      </c>
      <c r="AF28" s="1">
        <v>42419</v>
      </c>
      <c r="AG28" s="18">
        <v>140000</v>
      </c>
      <c r="AH28" s="2">
        <f t="shared" si="8"/>
        <v>100</v>
      </c>
      <c r="AI28" s="51"/>
      <c r="AJ28" s="48"/>
      <c r="AK28" s="51"/>
      <c r="AL28" s="51"/>
      <c r="AM28" s="51"/>
      <c r="AN28" s="54"/>
      <c r="AO28" s="51"/>
      <c r="AP28" s="14"/>
      <c r="AQ28" s="55" t="str">
        <f t="shared" si="3"/>
        <v>최중국</v>
      </c>
      <c r="AR28" s="16">
        <v>42390</v>
      </c>
      <c r="AS28" s="16">
        <v>42390</v>
      </c>
      <c r="AT28" s="7"/>
      <c r="AU28" s="19"/>
      <c r="AV28" s="16">
        <v>42405</v>
      </c>
      <c r="AW28" s="14">
        <f t="shared" si="9"/>
        <v>140000</v>
      </c>
      <c r="AX28" s="21"/>
      <c r="AY28" s="21"/>
      <c r="AZ28" s="21"/>
      <c r="BA28" s="21"/>
      <c r="BB28" s="21"/>
      <c r="BC28" s="21"/>
      <c r="BD28" s="21"/>
      <c r="BE28" s="21"/>
    </row>
    <row r="29" spans="1:57" ht="29.25" customHeight="1">
      <c r="A29" s="55">
        <v>23</v>
      </c>
      <c r="B29" s="51" t="s">
        <v>139</v>
      </c>
      <c r="C29" s="51" t="s">
        <v>166</v>
      </c>
      <c r="D29" s="1">
        <v>42394</v>
      </c>
      <c r="E29" s="51" t="s">
        <v>91</v>
      </c>
      <c r="F29" s="51" t="s">
        <v>60</v>
      </c>
      <c r="G29" s="52" t="s">
        <v>175</v>
      </c>
      <c r="H29" s="52" t="str">
        <f t="shared" si="1"/>
        <v>2015년 만화포럼 자료집 만화포럼 칸2015 제작</v>
      </c>
      <c r="I29" s="52" t="s">
        <v>167</v>
      </c>
      <c r="J29" s="18">
        <v>7470000</v>
      </c>
      <c r="K29" s="53"/>
      <c r="L29" s="52"/>
      <c r="M29" s="20"/>
      <c r="N29" s="51"/>
      <c r="O29" s="51"/>
      <c r="P29" s="51"/>
      <c r="Q29" s="51"/>
      <c r="R29" s="44"/>
      <c r="S29" s="45"/>
      <c r="T29" s="53"/>
      <c r="U29" s="52"/>
      <c r="V29" s="52"/>
      <c r="W29" s="52"/>
      <c r="X29" s="40"/>
      <c r="Y29" s="53"/>
      <c r="Z29" s="52" t="s">
        <v>168</v>
      </c>
      <c r="AA29" s="51" t="s">
        <v>182</v>
      </c>
      <c r="AB29" s="52" t="s">
        <v>169</v>
      </c>
      <c r="AC29" s="52"/>
      <c r="AD29" s="1">
        <v>42395</v>
      </c>
      <c r="AE29" s="1"/>
      <c r="AF29" s="1">
        <v>42419</v>
      </c>
      <c r="AG29" s="18">
        <v>7000000</v>
      </c>
      <c r="AH29" s="2">
        <f t="shared" si="8"/>
        <v>93.708165997322624</v>
      </c>
      <c r="AI29" s="51" t="s">
        <v>210</v>
      </c>
      <c r="AJ29" s="16">
        <v>42411</v>
      </c>
      <c r="AK29" s="51" t="s">
        <v>211</v>
      </c>
      <c r="AL29" s="51"/>
      <c r="AM29" s="51"/>
      <c r="AN29" s="54"/>
      <c r="AO29" s="51"/>
      <c r="AP29" s="50">
        <v>7200000</v>
      </c>
      <c r="AQ29" s="55" t="str">
        <f t="shared" si="3"/>
        <v>김미순</v>
      </c>
      <c r="AR29" s="16">
        <v>42419</v>
      </c>
      <c r="AS29" s="16">
        <v>42419</v>
      </c>
      <c r="AT29" s="7"/>
      <c r="AU29" s="19"/>
      <c r="AV29" s="16">
        <v>42426</v>
      </c>
      <c r="AW29" s="14">
        <f>SUM(AP29-AU29)</f>
        <v>7200000</v>
      </c>
      <c r="AX29" s="21"/>
      <c r="AY29" s="21"/>
      <c r="AZ29" s="21"/>
      <c r="BA29" s="21"/>
      <c r="BB29" s="21"/>
      <c r="BC29" s="21"/>
      <c r="BD29" s="21"/>
      <c r="BE29" s="21"/>
    </row>
    <row r="30" spans="1:57" ht="29.25" customHeight="1">
      <c r="A30" s="55">
        <v>24</v>
      </c>
      <c r="B30" s="51" t="s">
        <v>75</v>
      </c>
      <c r="C30" s="51" t="s">
        <v>216</v>
      </c>
      <c r="D30" s="1">
        <v>42401</v>
      </c>
      <c r="E30" s="51" t="s">
        <v>91</v>
      </c>
      <c r="F30" s="51" t="s">
        <v>60</v>
      </c>
      <c r="G30" s="52" t="s">
        <v>217</v>
      </c>
      <c r="H30" s="52" t="str">
        <f t="shared" si="1"/>
        <v>비즈니스센터 1층 BIFAN측 여자화장실 조명 자동점명 스위치 구입 설치</v>
      </c>
      <c r="I30" s="52" t="s">
        <v>218</v>
      </c>
      <c r="J30" s="18">
        <v>181500</v>
      </c>
      <c r="K30" s="53"/>
      <c r="L30" s="52"/>
      <c r="M30" s="20"/>
      <c r="N30" s="51"/>
      <c r="O30" s="51"/>
      <c r="P30" s="51"/>
      <c r="Q30" s="51"/>
      <c r="R30" s="44"/>
      <c r="S30" s="45"/>
      <c r="T30" s="53"/>
      <c r="U30" s="52"/>
      <c r="V30" s="52"/>
      <c r="W30" s="52"/>
      <c r="X30" s="40"/>
      <c r="Y30" s="53"/>
      <c r="Z30" s="52" t="s">
        <v>219</v>
      </c>
      <c r="AA30" s="51" t="s">
        <v>220</v>
      </c>
      <c r="AB30" s="52" t="s">
        <v>221</v>
      </c>
      <c r="AC30" s="52"/>
      <c r="AD30" s="1">
        <v>42401</v>
      </c>
      <c r="AE30" s="1"/>
      <c r="AF30" s="1">
        <v>42410</v>
      </c>
      <c r="AG30" s="18">
        <v>165000</v>
      </c>
      <c r="AH30" s="2">
        <f t="shared" si="8"/>
        <v>90.909090909090907</v>
      </c>
      <c r="AI30" s="51"/>
      <c r="AJ30" s="48"/>
      <c r="AK30" s="51"/>
      <c r="AL30" s="51"/>
      <c r="AM30" s="51"/>
      <c r="AN30" s="54"/>
      <c r="AO30" s="51"/>
      <c r="AP30" s="14"/>
      <c r="AQ30" s="55" t="str">
        <f t="shared" si="3"/>
        <v>김광수</v>
      </c>
      <c r="AR30" s="16">
        <v>42402</v>
      </c>
      <c r="AS30" s="16">
        <v>42402</v>
      </c>
      <c r="AT30" s="7"/>
      <c r="AU30" s="19"/>
      <c r="AV30" s="16">
        <v>42415</v>
      </c>
      <c r="AW30" s="14">
        <f>SUM(AG30-AU30)</f>
        <v>165000</v>
      </c>
      <c r="AX30" s="21"/>
      <c r="AY30" s="21"/>
      <c r="AZ30" s="21"/>
      <c r="BA30" s="21"/>
      <c r="BB30" s="21"/>
      <c r="BC30" s="21"/>
      <c r="BD30" s="21"/>
      <c r="BE30" s="21"/>
    </row>
    <row r="31" spans="1:57" ht="29.25" customHeight="1">
      <c r="A31" s="55">
        <v>25</v>
      </c>
      <c r="B31" s="51" t="s">
        <v>75</v>
      </c>
      <c r="C31" s="51" t="s">
        <v>216</v>
      </c>
      <c r="D31" s="1">
        <v>42401</v>
      </c>
      <c r="E31" s="51" t="s">
        <v>91</v>
      </c>
      <c r="F31" s="51" t="s">
        <v>60</v>
      </c>
      <c r="G31" s="52" t="s">
        <v>222</v>
      </c>
      <c r="H31" s="52" t="str">
        <f t="shared" si="1"/>
        <v>진흥원 3층 표지판낼 부품 구입 설치</v>
      </c>
      <c r="I31" s="52" t="s">
        <v>223</v>
      </c>
      <c r="J31" s="18">
        <v>176000</v>
      </c>
      <c r="K31" s="53"/>
      <c r="L31" s="52"/>
      <c r="M31" s="20"/>
      <c r="N31" s="51"/>
      <c r="O31" s="51"/>
      <c r="P31" s="51"/>
      <c r="Q31" s="51"/>
      <c r="R31" s="44"/>
      <c r="S31" s="45"/>
      <c r="T31" s="53"/>
      <c r="U31" s="52"/>
      <c r="V31" s="52"/>
      <c r="W31" s="52"/>
      <c r="X31" s="40"/>
      <c r="Y31" s="53"/>
      <c r="Z31" s="52" t="s">
        <v>100</v>
      </c>
      <c r="AA31" s="51" t="s">
        <v>101</v>
      </c>
      <c r="AB31" s="52" t="s">
        <v>102</v>
      </c>
      <c r="AC31" s="52"/>
      <c r="AD31" s="1">
        <v>42401</v>
      </c>
      <c r="AE31" s="1"/>
      <c r="AF31" s="1">
        <v>42410</v>
      </c>
      <c r="AG31" s="18">
        <v>165000</v>
      </c>
      <c r="AH31" s="2">
        <f>SUM(AG31/J31)*100</f>
        <v>93.75</v>
      </c>
      <c r="AI31" s="51"/>
      <c r="AJ31" s="48"/>
      <c r="AK31" s="51"/>
      <c r="AL31" s="51"/>
      <c r="AM31" s="51"/>
      <c r="AN31" s="54"/>
      <c r="AO31" s="51"/>
      <c r="AP31" s="14"/>
      <c r="AQ31" s="55" t="str">
        <f>C31</f>
        <v>김광수</v>
      </c>
      <c r="AR31" s="16">
        <v>42402</v>
      </c>
      <c r="AS31" s="16">
        <v>42402</v>
      </c>
      <c r="AT31" s="7"/>
      <c r="AU31" s="19"/>
      <c r="AV31" s="16">
        <v>42402</v>
      </c>
      <c r="AW31" s="14">
        <f>SUM(AG31-AU31)</f>
        <v>165000</v>
      </c>
      <c r="AX31" s="21"/>
      <c r="AY31" s="21"/>
      <c r="AZ31" s="21"/>
      <c r="BA31" s="21"/>
      <c r="BB31" s="21"/>
      <c r="BC31" s="21"/>
      <c r="BD31" s="21"/>
      <c r="BE31" s="21"/>
    </row>
    <row r="32" spans="1:57" ht="29.25" customHeight="1">
      <c r="A32" s="55">
        <v>26</v>
      </c>
      <c r="B32" s="51" t="s">
        <v>75</v>
      </c>
      <c r="C32" s="51" t="s">
        <v>103</v>
      </c>
      <c r="D32" s="1">
        <v>42396</v>
      </c>
      <c r="E32" s="51" t="s">
        <v>195</v>
      </c>
      <c r="F32" s="51" t="s">
        <v>60</v>
      </c>
      <c r="G32" s="52" t="s">
        <v>196</v>
      </c>
      <c r="H32" s="52" t="str">
        <f t="shared" si="1"/>
        <v>자료보존 전시실 조성공사</v>
      </c>
      <c r="I32" s="52" t="s">
        <v>197</v>
      </c>
      <c r="J32" s="18">
        <v>10794000</v>
      </c>
      <c r="K32" s="53"/>
      <c r="L32" s="52"/>
      <c r="M32" s="20"/>
      <c r="N32" s="51"/>
      <c r="O32" s="51"/>
      <c r="P32" s="51"/>
      <c r="Q32" s="51"/>
      <c r="R32" s="44"/>
      <c r="S32" s="45"/>
      <c r="T32" s="53"/>
      <c r="U32" s="52"/>
      <c r="V32" s="52"/>
      <c r="W32" s="52"/>
      <c r="X32" s="40"/>
      <c r="Y32" s="53"/>
      <c r="Z32" s="52" t="s">
        <v>198</v>
      </c>
      <c r="AA32" s="51" t="s">
        <v>199</v>
      </c>
      <c r="AB32" s="52" t="s">
        <v>200</v>
      </c>
      <c r="AC32" s="52"/>
      <c r="AD32" s="1">
        <v>42403</v>
      </c>
      <c r="AE32" s="1">
        <v>42403</v>
      </c>
      <c r="AF32" s="1">
        <v>42416</v>
      </c>
      <c r="AG32" s="18">
        <v>10260000</v>
      </c>
      <c r="AH32" s="2">
        <f t="shared" ref="AH32:AH39" si="10">SUM(AG32/J32)*100</f>
        <v>95.052807115063914</v>
      </c>
      <c r="AI32" s="51"/>
      <c r="AJ32" s="48"/>
      <c r="AK32" s="51"/>
      <c r="AL32" s="51"/>
      <c r="AM32" s="51"/>
      <c r="AN32" s="54"/>
      <c r="AO32" s="51"/>
      <c r="AP32" s="14"/>
      <c r="AQ32" s="55" t="str">
        <f t="shared" ref="AQ32:AQ41" si="11">C32</f>
        <v>이인철</v>
      </c>
      <c r="AR32" s="16">
        <v>42416</v>
      </c>
      <c r="AS32" s="16">
        <v>42416</v>
      </c>
      <c r="AT32" s="7"/>
      <c r="AU32" s="19"/>
      <c r="AV32" s="16">
        <v>42416</v>
      </c>
      <c r="AW32" s="14">
        <f t="shared" si="9"/>
        <v>10260000</v>
      </c>
      <c r="AX32" s="21"/>
      <c r="AY32" s="21"/>
      <c r="AZ32" s="21"/>
      <c r="BA32" s="21"/>
      <c r="BB32" s="21"/>
      <c r="BC32" s="21"/>
      <c r="BD32" s="21"/>
      <c r="BE32" s="21"/>
    </row>
    <row r="33" spans="1:57" ht="29.25" customHeight="1">
      <c r="A33" s="55">
        <v>27</v>
      </c>
      <c r="B33" s="51" t="s">
        <v>201</v>
      </c>
      <c r="C33" s="51" t="s">
        <v>202</v>
      </c>
      <c r="D33" s="1">
        <v>42399</v>
      </c>
      <c r="E33" s="51" t="s">
        <v>91</v>
      </c>
      <c r="F33" s="51" t="s">
        <v>60</v>
      </c>
      <c r="G33" s="52" t="s">
        <v>203</v>
      </c>
      <c r="H33" s="52" t="str">
        <f t="shared" si="1"/>
        <v>현장형 창조인재 양성사업 교육생 작품집 제작</v>
      </c>
      <c r="I33" s="52" t="s">
        <v>204</v>
      </c>
      <c r="J33" s="18">
        <v>13425500</v>
      </c>
      <c r="K33" s="53"/>
      <c r="L33" s="52"/>
      <c r="M33" s="20"/>
      <c r="N33" s="51"/>
      <c r="O33" s="51"/>
      <c r="P33" s="51"/>
      <c r="Q33" s="51"/>
      <c r="R33" s="44"/>
      <c r="S33" s="45"/>
      <c r="T33" s="53"/>
      <c r="U33" s="52"/>
      <c r="V33" s="52"/>
      <c r="W33" s="52"/>
      <c r="X33" s="40"/>
      <c r="Y33" s="53"/>
      <c r="Z33" s="52" t="s">
        <v>168</v>
      </c>
      <c r="AA33" s="51" t="s">
        <v>182</v>
      </c>
      <c r="AB33" s="52" t="s">
        <v>169</v>
      </c>
      <c r="AC33" s="52"/>
      <c r="AD33" s="1">
        <v>42403</v>
      </c>
      <c r="AE33" s="1"/>
      <c r="AF33" s="1">
        <v>42423</v>
      </c>
      <c r="AG33" s="18">
        <v>12500000</v>
      </c>
      <c r="AH33" s="2">
        <f t="shared" si="10"/>
        <v>93.106401996201257</v>
      </c>
      <c r="AI33" s="51"/>
      <c r="AJ33" s="48"/>
      <c r="AK33" s="51"/>
      <c r="AL33" s="51"/>
      <c r="AM33" s="51"/>
      <c r="AN33" s="54"/>
      <c r="AO33" s="51"/>
      <c r="AP33" s="14"/>
      <c r="AQ33" s="55" t="str">
        <f t="shared" si="11"/>
        <v>김태훈</v>
      </c>
      <c r="AR33" s="16">
        <v>42423</v>
      </c>
      <c r="AS33" s="16">
        <v>42423</v>
      </c>
      <c r="AT33" s="7"/>
      <c r="AU33" s="19"/>
      <c r="AV33" s="16">
        <v>42424</v>
      </c>
      <c r="AW33" s="14">
        <f t="shared" si="9"/>
        <v>12500000</v>
      </c>
      <c r="AX33" s="21"/>
      <c r="AY33" s="21"/>
      <c r="AZ33" s="21"/>
      <c r="BA33" s="21"/>
      <c r="BB33" s="21"/>
      <c r="BC33" s="21"/>
      <c r="BD33" s="21"/>
      <c r="BE33" s="21"/>
    </row>
    <row r="34" spans="1:57" ht="29.25" customHeight="1">
      <c r="A34" s="55">
        <v>28</v>
      </c>
      <c r="B34" s="51" t="s">
        <v>83</v>
      </c>
      <c r="C34" s="51" t="s">
        <v>205</v>
      </c>
      <c r="D34" s="1">
        <v>42404</v>
      </c>
      <c r="E34" s="51" t="s">
        <v>52</v>
      </c>
      <c r="F34" s="51" t="s">
        <v>60</v>
      </c>
      <c r="G34" s="52" t="s">
        <v>206</v>
      </c>
      <c r="H34" s="52" t="str">
        <f t="shared" si="1"/>
        <v>한국만화박물관 상설전시 전시물 및 그래픽 디자인 용역</v>
      </c>
      <c r="I34" s="52" t="s">
        <v>207</v>
      </c>
      <c r="J34" s="18">
        <v>9500000</v>
      </c>
      <c r="K34" s="53"/>
      <c r="L34" s="52"/>
      <c r="M34" s="20"/>
      <c r="N34" s="51"/>
      <c r="O34" s="51"/>
      <c r="P34" s="51"/>
      <c r="Q34" s="51"/>
      <c r="R34" s="44"/>
      <c r="S34" s="45"/>
      <c r="T34" s="53"/>
      <c r="U34" s="52"/>
      <c r="V34" s="52"/>
      <c r="W34" s="52"/>
      <c r="X34" s="40"/>
      <c r="Y34" s="53"/>
      <c r="Z34" s="52" t="s">
        <v>208</v>
      </c>
      <c r="AA34" s="55" t="s">
        <v>236</v>
      </c>
      <c r="AB34" s="52" t="s">
        <v>212</v>
      </c>
      <c r="AC34" s="52"/>
      <c r="AD34" s="1">
        <v>42405</v>
      </c>
      <c r="AE34" s="1">
        <v>42405</v>
      </c>
      <c r="AF34" s="1">
        <v>42446</v>
      </c>
      <c r="AG34" s="18">
        <v>8550000</v>
      </c>
      <c r="AH34" s="2">
        <f t="shared" si="10"/>
        <v>90</v>
      </c>
      <c r="AI34" s="51"/>
      <c r="AJ34" s="48"/>
      <c r="AK34" s="51"/>
      <c r="AL34" s="51"/>
      <c r="AM34" s="51"/>
      <c r="AN34" s="54"/>
      <c r="AO34" s="51"/>
      <c r="AP34" s="14"/>
      <c r="AQ34" s="55" t="str">
        <f t="shared" si="11"/>
        <v>서정임</v>
      </c>
      <c r="AR34" s="16">
        <v>42446</v>
      </c>
      <c r="AS34" s="16">
        <v>42450</v>
      </c>
      <c r="AT34" s="7"/>
      <c r="AU34" s="19"/>
      <c r="AV34" s="16">
        <v>42453</v>
      </c>
      <c r="AW34" s="14">
        <f t="shared" si="9"/>
        <v>8550000</v>
      </c>
      <c r="AX34" s="21"/>
      <c r="AY34" s="21"/>
      <c r="AZ34" s="21"/>
      <c r="BA34" s="21"/>
      <c r="BB34" s="21"/>
      <c r="BC34" s="21"/>
      <c r="BD34" s="21"/>
      <c r="BE34" s="21"/>
    </row>
    <row r="35" spans="1:57" ht="29.25" customHeight="1">
      <c r="A35" s="55">
        <v>29</v>
      </c>
      <c r="B35" s="51" t="s">
        <v>153</v>
      </c>
      <c r="C35" s="51" t="s">
        <v>253</v>
      </c>
      <c r="D35" s="1">
        <v>42412</v>
      </c>
      <c r="E35" s="51" t="s">
        <v>52</v>
      </c>
      <c r="F35" s="51" t="s">
        <v>60</v>
      </c>
      <c r="G35" s="52" t="s">
        <v>254</v>
      </c>
      <c r="H35" s="52" t="str">
        <f t="shared" si="1"/>
        <v>2016년도 제2호 온라인 뉴스레터 제작</v>
      </c>
      <c r="I35" s="52" t="s">
        <v>207</v>
      </c>
      <c r="J35" s="18">
        <v>330000</v>
      </c>
      <c r="K35" s="53"/>
      <c r="L35" s="52"/>
      <c r="M35" s="20"/>
      <c r="N35" s="51"/>
      <c r="O35" s="51"/>
      <c r="P35" s="51"/>
      <c r="Q35" s="51"/>
      <c r="R35" s="44"/>
      <c r="S35" s="45"/>
      <c r="T35" s="53"/>
      <c r="U35" s="52"/>
      <c r="V35" s="52"/>
      <c r="W35" s="52"/>
      <c r="X35" s="40"/>
      <c r="Y35" s="53"/>
      <c r="Z35" s="52" t="s">
        <v>255</v>
      </c>
      <c r="AA35" s="55" t="s">
        <v>256</v>
      </c>
      <c r="AB35" s="52" t="s">
        <v>257</v>
      </c>
      <c r="AC35" s="52"/>
      <c r="AD35" s="1">
        <v>42412</v>
      </c>
      <c r="AE35" s="1">
        <v>42412</v>
      </c>
      <c r="AF35" s="1">
        <v>42418</v>
      </c>
      <c r="AG35" s="18">
        <v>300000</v>
      </c>
      <c r="AH35" s="2">
        <f t="shared" si="10"/>
        <v>90.909090909090907</v>
      </c>
      <c r="AI35" s="51"/>
      <c r="AJ35" s="48"/>
      <c r="AK35" s="51"/>
      <c r="AL35" s="51"/>
      <c r="AM35" s="51"/>
      <c r="AN35" s="54"/>
      <c r="AO35" s="51"/>
      <c r="AP35" s="14"/>
      <c r="AQ35" s="55" t="str">
        <f t="shared" si="11"/>
        <v>이효재</v>
      </c>
      <c r="AR35" s="16">
        <v>42418</v>
      </c>
      <c r="AS35" s="16">
        <v>42418</v>
      </c>
      <c r="AT35" s="7"/>
      <c r="AU35" s="19"/>
      <c r="AV35" s="16">
        <v>42426</v>
      </c>
      <c r="AW35" s="14">
        <f t="shared" si="9"/>
        <v>300000</v>
      </c>
      <c r="AX35" s="21"/>
      <c r="AY35" s="21"/>
      <c r="AZ35" s="21"/>
      <c r="BA35" s="21"/>
      <c r="BB35" s="21"/>
      <c r="BC35" s="21"/>
      <c r="BD35" s="21"/>
      <c r="BE35" s="21"/>
    </row>
    <row r="36" spans="1:57" ht="29.25" customHeight="1">
      <c r="A36" s="55">
        <v>30</v>
      </c>
      <c r="B36" s="51" t="s">
        <v>83</v>
      </c>
      <c r="C36" s="51" t="s">
        <v>84</v>
      </c>
      <c r="D36" s="1">
        <v>42415</v>
      </c>
      <c r="E36" s="51" t="s">
        <v>91</v>
      </c>
      <c r="F36" s="51" t="s">
        <v>60</v>
      </c>
      <c r="G36" s="52" t="s">
        <v>224</v>
      </c>
      <c r="H36" s="52" t="str">
        <f t="shared" si="1"/>
        <v>한국만화박물관 교구재(텀블러) 구입</v>
      </c>
      <c r="I36" s="52" t="s">
        <v>225</v>
      </c>
      <c r="J36" s="18">
        <v>4380200</v>
      </c>
      <c r="K36" s="53"/>
      <c r="L36" s="52"/>
      <c r="M36" s="20"/>
      <c r="N36" s="51"/>
      <c r="O36" s="51"/>
      <c r="P36" s="51"/>
      <c r="Q36" s="51"/>
      <c r="R36" s="44"/>
      <c r="S36" s="45"/>
      <c r="T36" s="53"/>
      <c r="U36" s="52"/>
      <c r="V36" s="52"/>
      <c r="W36" s="52"/>
      <c r="X36" s="40"/>
      <c r="Y36" s="53"/>
      <c r="Z36" s="52" t="s">
        <v>168</v>
      </c>
      <c r="AA36" s="51" t="s">
        <v>182</v>
      </c>
      <c r="AB36" s="52" t="s">
        <v>169</v>
      </c>
      <c r="AC36" s="52"/>
      <c r="AD36" s="1">
        <v>42417</v>
      </c>
      <c r="AE36" s="1"/>
      <c r="AF36" s="1">
        <v>42425</v>
      </c>
      <c r="AG36" s="18">
        <v>4092000</v>
      </c>
      <c r="AH36" s="2">
        <f t="shared" si="10"/>
        <v>93.420391762933193</v>
      </c>
      <c r="AI36" s="51"/>
      <c r="AJ36" s="48"/>
      <c r="AK36" s="51"/>
      <c r="AL36" s="51"/>
      <c r="AM36" s="51"/>
      <c r="AN36" s="54"/>
      <c r="AO36" s="51"/>
      <c r="AP36" s="14"/>
      <c r="AQ36" s="55" t="str">
        <f t="shared" si="11"/>
        <v>안윤선</v>
      </c>
      <c r="AR36" s="16">
        <v>42423</v>
      </c>
      <c r="AS36" s="16">
        <v>42423</v>
      </c>
      <c r="AT36" s="7"/>
      <c r="AU36" s="19"/>
      <c r="AV36" s="16">
        <v>42424</v>
      </c>
      <c r="AW36" s="14">
        <f t="shared" si="9"/>
        <v>4092000</v>
      </c>
      <c r="AX36" s="21"/>
      <c r="AY36" s="21"/>
      <c r="AZ36" s="21"/>
      <c r="BA36" s="21"/>
      <c r="BB36" s="21"/>
      <c r="BC36" s="21"/>
      <c r="BD36" s="21"/>
      <c r="BE36" s="21"/>
    </row>
    <row r="37" spans="1:57" ht="29.25" customHeight="1">
      <c r="A37" s="55">
        <v>31</v>
      </c>
      <c r="B37" s="51" t="s">
        <v>83</v>
      </c>
      <c r="C37" s="51" t="s">
        <v>84</v>
      </c>
      <c r="D37" s="1">
        <v>42415</v>
      </c>
      <c r="E37" s="51" t="s">
        <v>91</v>
      </c>
      <c r="F37" s="51" t="s">
        <v>226</v>
      </c>
      <c r="G37" s="52" t="s">
        <v>227</v>
      </c>
      <c r="H37" s="52" t="str">
        <f t="shared" si="1"/>
        <v>한국만화박물관 교구재(홈, 거울잔상 애니 교구) 구입</v>
      </c>
      <c r="I37" s="52" t="s">
        <v>228</v>
      </c>
      <c r="J37" s="18">
        <v>3082750</v>
      </c>
      <c r="K37" s="53"/>
      <c r="L37" s="52"/>
      <c r="M37" s="20"/>
      <c r="N37" s="51"/>
      <c r="O37" s="51"/>
      <c r="P37" s="51"/>
      <c r="Q37" s="51"/>
      <c r="R37" s="44"/>
      <c r="S37" s="45"/>
      <c r="T37" s="53"/>
      <c r="U37" s="52"/>
      <c r="V37" s="52"/>
      <c r="W37" s="52"/>
      <c r="X37" s="40"/>
      <c r="Y37" s="53"/>
      <c r="Z37" s="52" t="s">
        <v>229</v>
      </c>
      <c r="AA37" s="51" t="s">
        <v>230</v>
      </c>
      <c r="AB37" s="52" t="s">
        <v>231</v>
      </c>
      <c r="AC37" s="52"/>
      <c r="AD37" s="1">
        <v>42417</v>
      </c>
      <c r="AE37" s="1"/>
      <c r="AF37" s="1">
        <v>42425</v>
      </c>
      <c r="AG37" s="18">
        <v>2774470</v>
      </c>
      <c r="AH37" s="2">
        <f t="shared" si="10"/>
        <v>89.999837807152701</v>
      </c>
      <c r="AI37" s="51"/>
      <c r="AJ37" s="48"/>
      <c r="AK37" s="51"/>
      <c r="AL37" s="51"/>
      <c r="AM37" s="51"/>
      <c r="AN37" s="54"/>
      <c r="AO37" s="51"/>
      <c r="AP37" s="14"/>
      <c r="AQ37" s="55" t="str">
        <f t="shared" si="11"/>
        <v>안윤선</v>
      </c>
      <c r="AR37" s="16">
        <v>42423</v>
      </c>
      <c r="AS37" s="16">
        <v>42423</v>
      </c>
      <c r="AT37" s="7"/>
      <c r="AU37" s="19"/>
      <c r="AV37" s="16">
        <v>42424</v>
      </c>
      <c r="AW37" s="14">
        <f t="shared" si="9"/>
        <v>2774470</v>
      </c>
      <c r="AX37" s="21"/>
      <c r="AY37" s="21"/>
      <c r="AZ37" s="21"/>
      <c r="BA37" s="21"/>
      <c r="BB37" s="21"/>
      <c r="BC37" s="21"/>
      <c r="BD37" s="21"/>
      <c r="BE37" s="21"/>
    </row>
    <row r="38" spans="1:57" ht="29.25" customHeight="1">
      <c r="A38" s="55">
        <v>32</v>
      </c>
      <c r="B38" s="51" t="s">
        <v>83</v>
      </c>
      <c r="C38" s="51" t="s">
        <v>259</v>
      </c>
      <c r="D38" s="1">
        <v>42418</v>
      </c>
      <c r="E38" s="51" t="s">
        <v>52</v>
      </c>
      <c r="F38" s="51" t="s">
        <v>60</v>
      </c>
      <c r="G38" s="52" t="s">
        <v>260</v>
      </c>
      <c r="H38" s="52" t="str">
        <f t="shared" si="1"/>
        <v>만화영화상영관 디지털서버 수리</v>
      </c>
      <c r="I38" s="52" t="s">
        <v>261</v>
      </c>
      <c r="J38" s="18">
        <v>3630000</v>
      </c>
      <c r="K38" s="53"/>
      <c r="L38" s="52"/>
      <c r="M38" s="20"/>
      <c r="N38" s="51"/>
      <c r="O38" s="51"/>
      <c r="P38" s="51"/>
      <c r="Q38" s="51"/>
      <c r="R38" s="44"/>
      <c r="S38" s="45"/>
      <c r="T38" s="53"/>
      <c r="U38" s="52"/>
      <c r="V38" s="52"/>
      <c r="W38" s="52"/>
      <c r="X38" s="40"/>
      <c r="Y38" s="53"/>
      <c r="Z38" s="52" t="s">
        <v>262</v>
      </c>
      <c r="AA38" s="51" t="s">
        <v>263</v>
      </c>
      <c r="AB38" s="52" t="s">
        <v>264</v>
      </c>
      <c r="AC38" s="52"/>
      <c r="AD38" s="1">
        <v>42418</v>
      </c>
      <c r="AE38" s="1">
        <v>42418</v>
      </c>
      <c r="AF38" s="1">
        <v>42418</v>
      </c>
      <c r="AG38" s="18">
        <v>3530000</v>
      </c>
      <c r="AH38" s="2">
        <f t="shared" si="10"/>
        <v>97.245179063360894</v>
      </c>
      <c r="AI38" s="51"/>
      <c r="AJ38" s="48"/>
      <c r="AK38" s="51"/>
      <c r="AL38" s="51"/>
      <c r="AM38" s="51"/>
      <c r="AN38" s="54"/>
      <c r="AO38" s="51"/>
      <c r="AP38" s="14"/>
      <c r="AQ38" s="55" t="str">
        <f t="shared" si="11"/>
        <v>김현재</v>
      </c>
      <c r="AR38" s="16">
        <v>42426</v>
      </c>
      <c r="AS38" s="16">
        <v>42418</v>
      </c>
      <c r="AT38" s="7"/>
      <c r="AU38" s="19"/>
      <c r="AV38" s="16">
        <v>42438</v>
      </c>
      <c r="AW38" s="14">
        <f>SUM(AG38-AU38)</f>
        <v>3530000</v>
      </c>
      <c r="AX38" s="21"/>
      <c r="AY38" s="21"/>
      <c r="AZ38" s="21"/>
      <c r="BA38" s="21"/>
      <c r="BB38" s="21"/>
      <c r="BC38" s="21"/>
      <c r="BD38" s="21"/>
      <c r="BE38" s="21"/>
    </row>
    <row r="39" spans="1:57" ht="29.25" customHeight="1">
      <c r="A39" s="55">
        <v>33</v>
      </c>
      <c r="B39" s="51" t="s">
        <v>201</v>
      </c>
      <c r="C39" s="51" t="s">
        <v>202</v>
      </c>
      <c r="D39" s="1">
        <v>42416</v>
      </c>
      <c r="E39" s="51" t="s">
        <v>52</v>
      </c>
      <c r="F39" s="51" t="s">
        <v>60</v>
      </c>
      <c r="G39" s="52" t="s">
        <v>232</v>
      </c>
      <c r="H39" s="52" t="str">
        <f t="shared" si="1"/>
        <v>현장형 창조인재 양성사업 결과발표회 운영 용역</v>
      </c>
      <c r="I39" s="52" t="s">
        <v>207</v>
      </c>
      <c r="J39" s="18">
        <v>2988700</v>
      </c>
      <c r="K39" s="53"/>
      <c r="L39" s="52"/>
      <c r="M39" s="20"/>
      <c r="N39" s="51"/>
      <c r="O39" s="51"/>
      <c r="P39" s="51"/>
      <c r="Q39" s="51"/>
      <c r="R39" s="44"/>
      <c r="S39" s="45"/>
      <c r="T39" s="53"/>
      <c r="U39" s="52"/>
      <c r="V39" s="52"/>
      <c r="W39" s="52"/>
      <c r="X39" s="40"/>
      <c r="Y39" s="53"/>
      <c r="Z39" s="52" t="s">
        <v>233</v>
      </c>
      <c r="AA39" s="51" t="s">
        <v>234</v>
      </c>
      <c r="AB39" s="52" t="s">
        <v>235</v>
      </c>
      <c r="AC39" s="52"/>
      <c r="AD39" s="1">
        <v>42419</v>
      </c>
      <c r="AE39" s="1">
        <v>42419</v>
      </c>
      <c r="AF39" s="1">
        <v>42423</v>
      </c>
      <c r="AG39" s="18">
        <v>2710400</v>
      </c>
      <c r="AH39" s="2">
        <f t="shared" si="10"/>
        <v>90.688259109311744</v>
      </c>
      <c r="AI39" s="51"/>
      <c r="AJ39" s="48"/>
      <c r="AK39" s="51"/>
      <c r="AL39" s="51"/>
      <c r="AM39" s="51"/>
      <c r="AN39" s="54"/>
      <c r="AO39" s="51"/>
      <c r="AP39" s="14"/>
      <c r="AQ39" s="55" t="str">
        <f t="shared" si="11"/>
        <v>김태훈</v>
      </c>
      <c r="AR39" s="16">
        <v>42423</v>
      </c>
      <c r="AS39" s="16">
        <v>42423</v>
      </c>
      <c r="AT39" s="7"/>
      <c r="AU39" s="19"/>
      <c r="AV39" s="16">
        <v>42425</v>
      </c>
      <c r="AW39" s="14">
        <f t="shared" si="9"/>
        <v>2710400</v>
      </c>
      <c r="AX39" s="21"/>
      <c r="AY39" s="21"/>
      <c r="AZ39" s="21"/>
      <c r="BA39" s="21"/>
      <c r="BB39" s="21"/>
      <c r="BC39" s="21"/>
      <c r="BD39" s="21"/>
      <c r="BE39" s="21"/>
    </row>
    <row r="40" spans="1:57" ht="29.25" customHeight="1">
      <c r="A40" s="55">
        <v>34</v>
      </c>
      <c r="B40" s="51" t="s">
        <v>58</v>
      </c>
      <c r="C40" s="51" t="s">
        <v>237</v>
      </c>
      <c r="D40" s="1">
        <v>42370</v>
      </c>
      <c r="E40" s="51" t="s">
        <v>247</v>
      </c>
      <c r="F40" s="51" t="s">
        <v>238</v>
      </c>
      <c r="G40" s="52" t="s">
        <v>239</v>
      </c>
      <c r="H40" s="52" t="str">
        <f>G40</f>
        <v>글로벌 웹툰 뱅크 시스템 구축 및 운영 지원 용역</v>
      </c>
      <c r="I40" s="52" t="s">
        <v>240</v>
      </c>
      <c r="J40" s="18">
        <v>500000000</v>
      </c>
      <c r="K40" s="1">
        <v>42356</v>
      </c>
      <c r="L40" s="57" t="s">
        <v>241</v>
      </c>
      <c r="M40" s="20"/>
      <c r="N40" s="56" t="s">
        <v>242</v>
      </c>
      <c r="O40" s="56" t="s">
        <v>117</v>
      </c>
      <c r="P40" s="56" t="s">
        <v>118</v>
      </c>
      <c r="Q40" s="56" t="s">
        <v>243</v>
      </c>
      <c r="R40" s="59">
        <v>500000000</v>
      </c>
      <c r="S40" s="42">
        <v>500000000</v>
      </c>
      <c r="T40" s="58">
        <v>42384</v>
      </c>
      <c r="U40" s="57">
        <v>2</v>
      </c>
      <c r="V40" s="57" t="s">
        <v>244</v>
      </c>
      <c r="W40" s="57" t="s">
        <v>245</v>
      </c>
      <c r="X40" s="42">
        <v>495000000</v>
      </c>
      <c r="Y40" s="58">
        <v>42384</v>
      </c>
      <c r="Z40" s="57" t="s">
        <v>244</v>
      </c>
      <c r="AA40" s="56" t="s">
        <v>246</v>
      </c>
      <c r="AB40" s="57" t="s">
        <v>245</v>
      </c>
      <c r="AC40" s="57">
        <v>1</v>
      </c>
      <c r="AD40" s="1">
        <v>42422</v>
      </c>
      <c r="AE40" s="1">
        <v>42422</v>
      </c>
      <c r="AF40" s="1">
        <v>43100</v>
      </c>
      <c r="AG40" s="18">
        <v>495000000</v>
      </c>
      <c r="AH40" s="61">
        <f>SUM(AG40/S40)</f>
        <v>0.99</v>
      </c>
      <c r="AI40" s="51"/>
      <c r="AJ40" s="48"/>
      <c r="AK40" s="51"/>
      <c r="AL40" s="51"/>
      <c r="AM40" s="51"/>
      <c r="AN40" s="54"/>
      <c r="AO40" s="51"/>
      <c r="AP40" s="14"/>
      <c r="AQ40" s="55" t="str">
        <f t="shared" si="11"/>
        <v>서희진</v>
      </c>
      <c r="AR40" s="16"/>
      <c r="AS40" s="16"/>
      <c r="AT40" s="7">
        <v>42451</v>
      </c>
      <c r="AU40" s="19">
        <v>224000000</v>
      </c>
      <c r="AV40" s="16"/>
      <c r="AW40" s="14"/>
      <c r="AX40" s="16"/>
      <c r="AY40" s="14"/>
      <c r="AZ40" s="16"/>
      <c r="BA40" s="14"/>
      <c r="BB40" s="16"/>
      <c r="BC40" s="14"/>
      <c r="BD40" s="16"/>
      <c r="BE40" s="14"/>
    </row>
    <row r="41" spans="1:57" ht="29.25" customHeight="1">
      <c r="A41" s="55">
        <v>35</v>
      </c>
      <c r="B41" s="51" t="s">
        <v>201</v>
      </c>
      <c r="C41" s="51" t="s">
        <v>202</v>
      </c>
      <c r="D41" s="1">
        <v>42417</v>
      </c>
      <c r="E41" s="51" t="s">
        <v>52</v>
      </c>
      <c r="F41" s="51" t="s">
        <v>60</v>
      </c>
      <c r="G41" s="52" t="s">
        <v>248</v>
      </c>
      <c r="H41" s="52" t="str">
        <f t="shared" si="1"/>
        <v>현장형 창조인재 양성사업 결과물 홍보공간 조성</v>
      </c>
      <c r="I41" s="52" t="s">
        <v>249</v>
      </c>
      <c r="J41" s="18">
        <v>11882200</v>
      </c>
      <c r="K41" s="53"/>
      <c r="L41" s="52"/>
      <c r="M41" s="20"/>
      <c r="N41" s="51"/>
      <c r="O41" s="51"/>
      <c r="P41" s="51"/>
      <c r="Q41" s="51"/>
      <c r="R41" s="44"/>
      <c r="S41" s="45"/>
      <c r="T41" s="53"/>
      <c r="U41" s="52"/>
      <c r="V41" s="52"/>
      <c r="W41" s="52"/>
      <c r="X41" s="40"/>
      <c r="Y41" s="53"/>
      <c r="Z41" s="52" t="s">
        <v>250</v>
      </c>
      <c r="AA41" s="51" t="s">
        <v>251</v>
      </c>
      <c r="AB41" s="52" t="s">
        <v>252</v>
      </c>
      <c r="AC41" s="52"/>
      <c r="AD41" s="1">
        <v>42422</v>
      </c>
      <c r="AE41" s="1">
        <v>42422</v>
      </c>
      <c r="AF41" s="1">
        <v>42426</v>
      </c>
      <c r="AG41" s="18">
        <v>10901000</v>
      </c>
      <c r="AH41" s="2">
        <f t="shared" ref="AH41" si="12">SUM(AG41/J41)*100</f>
        <v>91.742269950009259</v>
      </c>
      <c r="AI41" s="51"/>
      <c r="AJ41" s="48"/>
      <c r="AK41" s="51"/>
      <c r="AL41" s="51"/>
      <c r="AM41" s="51"/>
      <c r="AN41" s="54"/>
      <c r="AO41" s="51"/>
      <c r="AP41" s="14"/>
      <c r="AQ41" s="55" t="str">
        <f t="shared" si="11"/>
        <v>김태훈</v>
      </c>
      <c r="AR41" s="16">
        <v>42426</v>
      </c>
      <c r="AS41" s="16">
        <v>42426</v>
      </c>
      <c r="AT41" s="7"/>
      <c r="AU41" s="19"/>
      <c r="AV41" s="16">
        <v>42429</v>
      </c>
      <c r="AW41" s="14">
        <f t="shared" si="9"/>
        <v>10901000</v>
      </c>
      <c r="AX41" s="21"/>
      <c r="AY41" s="21"/>
      <c r="AZ41" s="21"/>
      <c r="BA41" s="21"/>
      <c r="BB41" s="21"/>
      <c r="BC41" s="21"/>
      <c r="BD41" s="21"/>
      <c r="BE41" s="21"/>
    </row>
    <row r="42" spans="1:57" ht="29.25" customHeight="1">
      <c r="A42" s="55">
        <v>36</v>
      </c>
      <c r="B42" s="51" t="s">
        <v>75</v>
      </c>
      <c r="C42" s="51" t="s">
        <v>103</v>
      </c>
      <c r="D42" s="1">
        <v>42423</v>
      </c>
      <c r="E42" s="51" t="s">
        <v>52</v>
      </c>
      <c r="F42" s="51" t="s">
        <v>60</v>
      </c>
      <c r="G42" s="52" t="s">
        <v>265</v>
      </c>
      <c r="H42" s="52" t="str">
        <f>G42</f>
        <v>설맞이 환경정비에 따른 폐품 처리</v>
      </c>
      <c r="I42" s="52" t="s">
        <v>326</v>
      </c>
      <c r="J42" s="18">
        <v>120000</v>
      </c>
      <c r="K42" s="53"/>
      <c r="L42" s="52"/>
      <c r="M42" s="20"/>
      <c r="N42" s="51"/>
      <c r="O42" s="51"/>
      <c r="P42" s="51"/>
      <c r="Q42" s="51"/>
      <c r="R42" s="44"/>
      <c r="S42" s="45"/>
      <c r="T42" s="53"/>
      <c r="U42" s="52"/>
      <c r="V42" s="52"/>
      <c r="W42" s="52"/>
      <c r="X42" s="40"/>
      <c r="Y42" s="53"/>
      <c r="Z42" s="52" t="s">
        <v>266</v>
      </c>
      <c r="AA42" s="51" t="s">
        <v>267</v>
      </c>
      <c r="AB42" s="52" t="s">
        <v>268</v>
      </c>
      <c r="AC42" s="52"/>
      <c r="AD42" s="1">
        <v>42423</v>
      </c>
      <c r="AE42" s="1">
        <v>42431</v>
      </c>
      <c r="AF42" s="1">
        <v>42433</v>
      </c>
      <c r="AG42" s="18">
        <v>100000</v>
      </c>
      <c r="AH42" s="2">
        <f>SUM(AG42/J42)*100</f>
        <v>83.333333333333343</v>
      </c>
      <c r="AI42" s="51"/>
      <c r="AJ42" s="48"/>
      <c r="AK42" s="51"/>
      <c r="AL42" s="51"/>
      <c r="AM42" s="51"/>
      <c r="AN42" s="54"/>
      <c r="AO42" s="51"/>
      <c r="AP42" s="14"/>
      <c r="AQ42" s="55" t="str">
        <f>C42</f>
        <v>이인철</v>
      </c>
      <c r="AR42" s="16">
        <v>42432</v>
      </c>
      <c r="AS42" s="16">
        <v>42432</v>
      </c>
      <c r="AT42" s="7"/>
      <c r="AU42" s="19"/>
      <c r="AV42" s="16">
        <v>42438</v>
      </c>
      <c r="AW42" s="14">
        <f>SUM(AG42-AU42)</f>
        <v>100000</v>
      </c>
      <c r="AX42" s="21"/>
      <c r="AY42" s="21"/>
      <c r="AZ42" s="21"/>
      <c r="BA42" s="21"/>
      <c r="BB42" s="21"/>
      <c r="BC42" s="21"/>
      <c r="BD42" s="21"/>
      <c r="BE42" s="21"/>
    </row>
    <row r="43" spans="1:57" ht="29.25" customHeight="1">
      <c r="A43" s="55">
        <v>37</v>
      </c>
      <c r="B43" s="51" t="s">
        <v>83</v>
      </c>
      <c r="C43" s="51" t="s">
        <v>205</v>
      </c>
      <c r="D43" s="1">
        <v>42422</v>
      </c>
      <c r="E43" s="51" t="s">
        <v>52</v>
      </c>
      <c r="F43" s="51" t="s">
        <v>289</v>
      </c>
      <c r="G43" s="52" t="s">
        <v>284</v>
      </c>
      <c r="H43" s="52" t="str">
        <f>G43</f>
        <v>한국만화박물관 상설전시관 4층 크로마키 시스템 개보수용역</v>
      </c>
      <c r="I43" s="52" t="s">
        <v>285</v>
      </c>
      <c r="J43" s="18">
        <v>17500000</v>
      </c>
      <c r="K43" s="53"/>
      <c r="L43" s="52"/>
      <c r="M43" s="20"/>
      <c r="N43" s="51"/>
      <c r="O43" s="51"/>
      <c r="P43" s="51"/>
      <c r="Q43" s="51"/>
      <c r="R43" s="44"/>
      <c r="S43" s="45"/>
      <c r="T43" s="53"/>
      <c r="U43" s="52"/>
      <c r="V43" s="52"/>
      <c r="W43" s="52"/>
      <c r="X43" s="40"/>
      <c r="Y43" s="53"/>
      <c r="Z43" s="52" t="s">
        <v>286</v>
      </c>
      <c r="AA43" s="51" t="s">
        <v>287</v>
      </c>
      <c r="AB43" s="52" t="s">
        <v>288</v>
      </c>
      <c r="AC43" s="52"/>
      <c r="AD43" s="1">
        <v>42425</v>
      </c>
      <c r="AE43" s="1">
        <v>42431</v>
      </c>
      <c r="AF43" s="1">
        <v>42447</v>
      </c>
      <c r="AG43" s="18">
        <v>15730000</v>
      </c>
      <c r="AH43" s="2">
        <f>SUM(AG43/J43)*100</f>
        <v>89.885714285714286</v>
      </c>
      <c r="AI43" s="51"/>
      <c r="AJ43" s="48"/>
      <c r="AK43" s="51"/>
      <c r="AL43" s="51"/>
      <c r="AM43" s="51"/>
      <c r="AN43" s="54"/>
      <c r="AO43" s="51"/>
      <c r="AP43" s="14"/>
      <c r="AQ43" s="55" t="str">
        <f>C43</f>
        <v>서정임</v>
      </c>
      <c r="AR43" s="16">
        <v>42447</v>
      </c>
      <c r="AS43" s="16">
        <v>42447</v>
      </c>
      <c r="AT43" s="7"/>
      <c r="AU43" s="19"/>
      <c r="AV43" s="16">
        <v>42453</v>
      </c>
      <c r="AW43" s="14">
        <f>SUM(AG43-AU43)</f>
        <v>15730000</v>
      </c>
      <c r="AX43" s="21"/>
      <c r="AY43" s="21"/>
      <c r="AZ43" s="21"/>
      <c r="BA43" s="21"/>
      <c r="BB43" s="21"/>
      <c r="BC43" s="21"/>
      <c r="BD43" s="21"/>
      <c r="BE43" s="21"/>
    </row>
    <row r="44" spans="1:57" ht="29.25" customHeight="1">
      <c r="A44" s="55">
        <v>38</v>
      </c>
      <c r="B44" s="51" t="s">
        <v>83</v>
      </c>
      <c r="C44" s="51" t="s">
        <v>205</v>
      </c>
      <c r="D44" s="1">
        <v>42422</v>
      </c>
      <c r="E44" s="51" t="s">
        <v>52</v>
      </c>
      <c r="F44" s="51" t="s">
        <v>289</v>
      </c>
      <c r="G44" s="52" t="s">
        <v>290</v>
      </c>
      <c r="H44" s="52" t="str">
        <f t="shared" ref="H44" si="13">G44</f>
        <v>한국만화박물관 상설전시관 모형 전시물 수리용역</v>
      </c>
      <c r="I44" s="52" t="s">
        <v>291</v>
      </c>
      <c r="J44" s="18">
        <v>6170000</v>
      </c>
      <c r="K44" s="53"/>
      <c r="L44" s="52"/>
      <c r="M44" s="20"/>
      <c r="N44" s="51"/>
      <c r="O44" s="51"/>
      <c r="P44" s="51"/>
      <c r="Q44" s="51"/>
      <c r="R44" s="44"/>
      <c r="S44" s="45"/>
      <c r="T44" s="53"/>
      <c r="U44" s="52"/>
      <c r="V44" s="52"/>
      <c r="W44" s="52"/>
      <c r="X44" s="40"/>
      <c r="Y44" s="53"/>
      <c r="Z44" s="52" t="s">
        <v>292</v>
      </c>
      <c r="AA44" s="51" t="s">
        <v>293</v>
      </c>
      <c r="AB44" s="52" t="s">
        <v>294</v>
      </c>
      <c r="AC44" s="52"/>
      <c r="AD44" s="1">
        <v>42426</v>
      </c>
      <c r="AE44" s="1">
        <v>42426</v>
      </c>
      <c r="AF44" s="1">
        <v>42451</v>
      </c>
      <c r="AG44" s="18">
        <v>5500000</v>
      </c>
      <c r="AH44" s="2">
        <f t="shared" ref="AH44:AH51" si="14">SUM(AG44/J44)*100</f>
        <v>89.141004862236628</v>
      </c>
      <c r="AI44" s="51"/>
      <c r="AJ44" s="48"/>
      <c r="AK44" s="51"/>
      <c r="AL44" s="51"/>
      <c r="AM44" s="51"/>
      <c r="AN44" s="54"/>
      <c r="AO44" s="51"/>
      <c r="AP44" s="14"/>
      <c r="AQ44" s="55" t="str">
        <f t="shared" ref="AQ44:AQ51" si="15">C44</f>
        <v>서정임</v>
      </c>
      <c r="AR44" s="16">
        <v>42447</v>
      </c>
      <c r="AS44" s="16">
        <v>42447</v>
      </c>
      <c r="AT44" s="7"/>
      <c r="AU44" s="19"/>
      <c r="AV44" s="16">
        <v>42453</v>
      </c>
      <c r="AW44" s="14">
        <f>SUM(AG44-AU44)</f>
        <v>5500000</v>
      </c>
      <c r="AX44" s="21"/>
      <c r="AY44" s="21"/>
      <c r="AZ44" s="21"/>
      <c r="BA44" s="21"/>
      <c r="BB44" s="21"/>
      <c r="BC44" s="21"/>
      <c r="BD44" s="21"/>
      <c r="BE44" s="21"/>
    </row>
    <row r="45" spans="1:57" ht="29.25" customHeight="1">
      <c r="A45" s="55">
        <v>39</v>
      </c>
      <c r="B45" s="51" t="s">
        <v>83</v>
      </c>
      <c r="C45" s="51" t="s">
        <v>205</v>
      </c>
      <c r="D45" s="1">
        <v>42426</v>
      </c>
      <c r="E45" s="51" t="s">
        <v>52</v>
      </c>
      <c r="F45" s="51" t="s">
        <v>289</v>
      </c>
      <c r="G45" s="52" t="s">
        <v>307</v>
      </c>
      <c r="H45" s="52" t="str">
        <f>G45</f>
        <v>상설전시관 대형 마우스용 웹툰 영상 제어 시스템 설계 및 설치 용역</v>
      </c>
      <c r="I45" s="52" t="s">
        <v>291</v>
      </c>
      <c r="J45" s="18">
        <v>6600000</v>
      </c>
      <c r="K45" s="53"/>
      <c r="L45" s="52"/>
      <c r="M45" s="20"/>
      <c r="N45" s="51"/>
      <c r="O45" s="51"/>
      <c r="P45" s="51"/>
      <c r="Q45" s="51"/>
      <c r="R45" s="44"/>
      <c r="S45" s="45"/>
      <c r="T45" s="53"/>
      <c r="U45" s="52"/>
      <c r="V45" s="52"/>
      <c r="W45" s="52"/>
      <c r="X45" s="40"/>
      <c r="Y45" s="53"/>
      <c r="Z45" s="52" t="s">
        <v>295</v>
      </c>
      <c r="AA45" s="51" t="s">
        <v>296</v>
      </c>
      <c r="AB45" s="52" t="s">
        <v>297</v>
      </c>
      <c r="AC45" s="52"/>
      <c r="AD45" s="1">
        <v>42429</v>
      </c>
      <c r="AE45" s="1">
        <v>42429</v>
      </c>
      <c r="AF45" s="1">
        <v>42447</v>
      </c>
      <c r="AG45" s="18">
        <v>6000000</v>
      </c>
      <c r="AH45" s="2">
        <f t="shared" si="14"/>
        <v>90.909090909090907</v>
      </c>
      <c r="AI45" s="51"/>
      <c r="AJ45" s="48"/>
      <c r="AK45" s="51"/>
      <c r="AL45" s="51"/>
      <c r="AM45" s="51"/>
      <c r="AN45" s="54"/>
      <c r="AO45" s="51"/>
      <c r="AP45" s="14"/>
      <c r="AQ45" s="55" t="str">
        <f t="shared" si="15"/>
        <v>서정임</v>
      </c>
      <c r="AR45" s="16">
        <v>42447</v>
      </c>
      <c r="AS45" s="16">
        <v>42447</v>
      </c>
      <c r="AT45" s="7"/>
      <c r="AU45" s="19"/>
      <c r="AV45" s="16">
        <v>42453</v>
      </c>
      <c r="AW45" s="14">
        <f>SUM(AG45-AU45)</f>
        <v>6000000</v>
      </c>
      <c r="AX45" s="21"/>
      <c r="AY45" s="21"/>
      <c r="AZ45" s="21"/>
      <c r="BA45" s="21"/>
      <c r="BB45" s="21"/>
      <c r="BC45" s="21"/>
      <c r="BD45" s="21"/>
      <c r="BE45" s="21"/>
    </row>
    <row r="46" spans="1:57" ht="29.25" customHeight="1">
      <c r="A46" s="55">
        <v>40</v>
      </c>
      <c r="B46" s="51" t="s">
        <v>83</v>
      </c>
      <c r="C46" s="51" t="s">
        <v>176</v>
      </c>
      <c r="D46" s="1">
        <v>42429</v>
      </c>
      <c r="E46" s="51" t="s">
        <v>52</v>
      </c>
      <c r="F46" s="51" t="s">
        <v>368</v>
      </c>
      <c r="G46" s="52" t="s">
        <v>298</v>
      </c>
      <c r="H46" s="52" t="str">
        <f t="shared" ref="H46:H52" si="16">G46</f>
        <v>한국만화박물관 내부 청소 및 도색 용역</v>
      </c>
      <c r="I46" s="52" t="s">
        <v>299</v>
      </c>
      <c r="J46" s="18">
        <v>13255000</v>
      </c>
      <c r="K46" s="53"/>
      <c r="L46" s="52"/>
      <c r="M46" s="20"/>
      <c r="N46" s="51"/>
      <c r="O46" s="51"/>
      <c r="P46" s="51"/>
      <c r="Q46" s="51"/>
      <c r="R46" s="44"/>
      <c r="S46" s="45"/>
      <c r="T46" s="53"/>
      <c r="U46" s="52"/>
      <c r="V46" s="52"/>
      <c r="W46" s="52"/>
      <c r="X46" s="40"/>
      <c r="Y46" s="53"/>
      <c r="Z46" s="52" t="s">
        <v>300</v>
      </c>
      <c r="AA46" s="51" t="s">
        <v>301</v>
      </c>
      <c r="AB46" s="52" t="s">
        <v>302</v>
      </c>
      <c r="AC46" s="52"/>
      <c r="AD46" s="1">
        <v>42431</v>
      </c>
      <c r="AE46" s="1">
        <v>42433</v>
      </c>
      <c r="AF46" s="1">
        <v>42440</v>
      </c>
      <c r="AG46" s="18">
        <v>11880000</v>
      </c>
      <c r="AH46" s="2">
        <f t="shared" si="14"/>
        <v>89.626556016597519</v>
      </c>
      <c r="AI46" s="51"/>
      <c r="AJ46" s="48"/>
      <c r="AK46" s="51"/>
      <c r="AL46" s="51"/>
      <c r="AM46" s="51"/>
      <c r="AN46" s="54"/>
      <c r="AO46" s="51"/>
      <c r="AP46" s="14"/>
      <c r="AQ46" s="55" t="str">
        <f t="shared" si="15"/>
        <v>방희정</v>
      </c>
      <c r="AR46" s="16">
        <v>42440</v>
      </c>
      <c r="AS46" s="16">
        <v>42445</v>
      </c>
      <c r="AT46" s="7"/>
      <c r="AU46" s="19"/>
      <c r="AV46" s="16">
        <v>42450</v>
      </c>
      <c r="AW46" s="14">
        <f>SUM(AG46-AU46)</f>
        <v>11880000</v>
      </c>
      <c r="AX46" s="21"/>
      <c r="AY46" s="21"/>
      <c r="AZ46" s="21"/>
      <c r="BA46" s="21"/>
      <c r="BB46" s="21"/>
      <c r="BC46" s="21"/>
      <c r="BD46" s="21"/>
      <c r="BE46" s="21"/>
    </row>
    <row r="47" spans="1:57" ht="29.25" customHeight="1">
      <c r="A47" s="55">
        <v>41</v>
      </c>
      <c r="B47" s="51" t="s">
        <v>83</v>
      </c>
      <c r="C47" s="51" t="s">
        <v>176</v>
      </c>
      <c r="D47" s="1">
        <v>42429</v>
      </c>
      <c r="E47" s="51" t="s">
        <v>91</v>
      </c>
      <c r="F47" s="51" t="s">
        <v>60</v>
      </c>
      <c r="G47" s="52" t="s">
        <v>303</v>
      </c>
      <c r="H47" s="52" t="str">
        <f t="shared" si="16"/>
        <v>한국만화박물관 현수막 거치대 및 인포메이션 철제프레임 제작</v>
      </c>
      <c r="I47" s="52" t="s">
        <v>304</v>
      </c>
      <c r="J47" s="18">
        <v>2340800</v>
      </c>
      <c r="K47" s="53"/>
      <c r="L47" s="52"/>
      <c r="M47" s="20"/>
      <c r="N47" s="51"/>
      <c r="O47" s="51"/>
      <c r="P47" s="51"/>
      <c r="Q47" s="51"/>
      <c r="R47" s="44"/>
      <c r="S47" s="45"/>
      <c r="T47" s="53"/>
      <c r="U47" s="52"/>
      <c r="V47" s="52"/>
      <c r="W47" s="52"/>
      <c r="X47" s="40"/>
      <c r="Y47" s="53"/>
      <c r="Z47" s="52" t="s">
        <v>305</v>
      </c>
      <c r="AA47" s="51" t="s">
        <v>306</v>
      </c>
      <c r="AB47" s="52" t="s">
        <v>367</v>
      </c>
      <c r="AC47" s="52"/>
      <c r="AD47" s="1">
        <v>42433</v>
      </c>
      <c r="AE47" s="1"/>
      <c r="AF47" s="1">
        <v>42440</v>
      </c>
      <c r="AG47" s="18">
        <v>2111400</v>
      </c>
      <c r="AH47" s="2">
        <f t="shared" si="14"/>
        <v>90.199931647300076</v>
      </c>
      <c r="AI47" s="51"/>
      <c r="AJ47" s="48"/>
      <c r="AK47" s="51"/>
      <c r="AL47" s="51"/>
      <c r="AM47" s="51"/>
      <c r="AN47" s="54"/>
      <c r="AO47" s="51"/>
      <c r="AP47" s="14"/>
      <c r="AQ47" s="55" t="str">
        <f t="shared" si="15"/>
        <v>방희정</v>
      </c>
      <c r="AR47" s="16">
        <v>42440</v>
      </c>
      <c r="AS47" s="16">
        <v>42453</v>
      </c>
      <c r="AT47" s="7"/>
      <c r="AU47" s="19"/>
      <c r="AV47" s="16"/>
      <c r="AW47" s="14"/>
      <c r="AX47" s="21"/>
      <c r="AY47" s="21"/>
      <c r="AZ47" s="21"/>
      <c r="BA47" s="21"/>
      <c r="BB47" s="21"/>
      <c r="BC47" s="21"/>
      <c r="BD47" s="21"/>
      <c r="BE47" s="21"/>
    </row>
    <row r="48" spans="1:57" ht="29.25" customHeight="1">
      <c r="A48" s="55">
        <v>42</v>
      </c>
      <c r="B48" s="51" t="s">
        <v>83</v>
      </c>
      <c r="C48" s="51" t="s">
        <v>205</v>
      </c>
      <c r="D48" s="1">
        <v>42419</v>
      </c>
      <c r="E48" s="51" t="s">
        <v>195</v>
      </c>
      <c r="F48" s="22" t="s">
        <v>279</v>
      </c>
      <c r="G48" s="52" t="s">
        <v>280</v>
      </c>
      <c r="H48" s="52" t="str">
        <f t="shared" si="16"/>
        <v>한국만화박물관 상설전시 보완공사</v>
      </c>
      <c r="I48" s="52" t="s">
        <v>281</v>
      </c>
      <c r="J48" s="18">
        <v>29471540</v>
      </c>
      <c r="K48" s="53"/>
      <c r="L48" s="23"/>
      <c r="M48" s="20"/>
      <c r="N48" s="51"/>
      <c r="O48" s="23"/>
      <c r="P48" s="51"/>
      <c r="Q48" s="51"/>
      <c r="R48" s="42"/>
      <c r="S48" s="42"/>
      <c r="T48" s="53"/>
      <c r="U48" s="52"/>
      <c r="V48" s="52"/>
      <c r="W48" s="52"/>
      <c r="X48" s="42"/>
      <c r="Y48" s="53"/>
      <c r="Z48" s="52" t="s">
        <v>344</v>
      </c>
      <c r="AA48" s="51" t="s">
        <v>282</v>
      </c>
      <c r="AB48" s="52" t="s">
        <v>283</v>
      </c>
      <c r="AC48" s="52"/>
      <c r="AD48" s="1">
        <v>42436</v>
      </c>
      <c r="AE48" s="1">
        <v>42436</v>
      </c>
      <c r="AF48" s="1">
        <v>42440</v>
      </c>
      <c r="AG48" s="18">
        <v>26400000</v>
      </c>
      <c r="AH48" s="2">
        <f t="shared" si="14"/>
        <v>89.577945366954012</v>
      </c>
      <c r="AI48" s="51"/>
      <c r="AJ48" s="48"/>
      <c r="AK48" s="51"/>
      <c r="AL48" s="51"/>
      <c r="AM48" s="51"/>
      <c r="AN48" s="54"/>
      <c r="AO48" s="51"/>
      <c r="AP48" s="14"/>
      <c r="AQ48" s="55" t="str">
        <f t="shared" si="15"/>
        <v>서정임</v>
      </c>
      <c r="AR48" s="16">
        <v>42440</v>
      </c>
      <c r="AS48" s="16">
        <v>42445</v>
      </c>
      <c r="AT48" s="7"/>
      <c r="AU48" s="19"/>
      <c r="AV48" s="16">
        <v>42450</v>
      </c>
      <c r="AW48" s="14">
        <f>SUM(AG48-AU48)</f>
        <v>26400000</v>
      </c>
      <c r="AX48" s="21"/>
      <c r="AY48" s="21"/>
      <c r="AZ48" s="21"/>
      <c r="BA48" s="21"/>
      <c r="BB48" s="21"/>
      <c r="BC48" s="21"/>
      <c r="BD48" s="21"/>
      <c r="BE48" s="21"/>
    </row>
    <row r="49" spans="1:57" ht="29.25" customHeight="1">
      <c r="A49" s="24">
        <v>43</v>
      </c>
      <c r="B49" s="26" t="s">
        <v>139</v>
      </c>
      <c r="C49" s="26" t="s">
        <v>140</v>
      </c>
      <c r="D49" s="25">
        <v>42419</v>
      </c>
      <c r="E49" s="26" t="s">
        <v>91</v>
      </c>
      <c r="F49" s="38" t="s">
        <v>269</v>
      </c>
      <c r="G49" s="27" t="s">
        <v>270</v>
      </c>
      <c r="H49" s="27" t="str">
        <f t="shared" si="16"/>
        <v>만화도서관 2016년도 국내외 도서 및 비도서(연간단가계약) 구입</v>
      </c>
      <c r="I49" s="27" t="s">
        <v>271</v>
      </c>
      <c r="J49" s="28">
        <v>38228000</v>
      </c>
      <c r="K49" s="29">
        <v>42422</v>
      </c>
      <c r="L49" s="39" t="s">
        <v>273</v>
      </c>
      <c r="M49" s="37">
        <v>0.9</v>
      </c>
      <c r="N49" s="26" t="s">
        <v>272</v>
      </c>
      <c r="O49" s="39" t="s">
        <v>274</v>
      </c>
      <c r="P49" s="26" t="s">
        <v>118</v>
      </c>
      <c r="Q49" s="26" t="s">
        <v>275</v>
      </c>
      <c r="R49" s="41">
        <v>38228000</v>
      </c>
      <c r="S49" s="41">
        <v>38330546.619999997</v>
      </c>
      <c r="T49" s="29">
        <v>42426</v>
      </c>
      <c r="U49" s="27">
        <v>34</v>
      </c>
      <c r="V49" s="27" t="s">
        <v>276</v>
      </c>
      <c r="W49" s="27" t="s">
        <v>277</v>
      </c>
      <c r="X49" s="41">
        <v>34505100</v>
      </c>
      <c r="Y49" s="29">
        <v>42424</v>
      </c>
      <c r="Z49" s="27" t="s">
        <v>276</v>
      </c>
      <c r="AA49" s="26" t="s">
        <v>278</v>
      </c>
      <c r="AB49" s="27" t="s">
        <v>277</v>
      </c>
      <c r="AC49" s="27">
        <v>1</v>
      </c>
      <c r="AD49" s="25">
        <v>42438</v>
      </c>
      <c r="AE49" s="25"/>
      <c r="AF49" s="25">
        <v>42735</v>
      </c>
      <c r="AG49" s="28">
        <v>34505100</v>
      </c>
      <c r="AH49" s="62">
        <f>SUM(AG49/S49)</f>
        <v>0.90019848509011435</v>
      </c>
      <c r="AI49" s="26"/>
      <c r="AJ49" s="49"/>
      <c r="AK49" s="26"/>
      <c r="AL49" s="26"/>
      <c r="AM49" s="26"/>
      <c r="AN49" s="31"/>
      <c r="AO49" s="26"/>
      <c r="AP49" s="35"/>
      <c r="AQ49" s="24" t="str">
        <f t="shared" si="15"/>
        <v>김연희</v>
      </c>
      <c r="AR49" s="32"/>
      <c r="AS49" s="32"/>
      <c r="AT49" s="33"/>
      <c r="AU49" s="34"/>
      <c r="AV49" s="32"/>
      <c r="AW49" s="35"/>
      <c r="AX49" s="32"/>
      <c r="AY49" s="35"/>
      <c r="AZ49" s="36"/>
      <c r="BA49" s="36"/>
      <c r="BB49" s="36"/>
      <c r="BC49" s="36"/>
      <c r="BD49" s="36"/>
      <c r="BE49" s="36"/>
    </row>
    <row r="50" spans="1:57" ht="29.25" customHeight="1">
      <c r="A50" s="55">
        <v>44</v>
      </c>
      <c r="B50" s="51" t="s">
        <v>75</v>
      </c>
      <c r="C50" s="51" t="s">
        <v>103</v>
      </c>
      <c r="D50" s="1">
        <v>42419</v>
      </c>
      <c r="E50" s="51" t="s">
        <v>91</v>
      </c>
      <c r="F50" s="22" t="s">
        <v>60</v>
      </c>
      <c r="G50" s="52" t="s">
        <v>308</v>
      </c>
      <c r="H50" s="52" t="str">
        <f t="shared" si="16"/>
        <v>통합백신관리 솔류션 및 백신 도입</v>
      </c>
      <c r="I50" s="52" t="s">
        <v>309</v>
      </c>
      <c r="J50" s="18">
        <v>5636400</v>
      </c>
      <c r="K50" s="53"/>
      <c r="L50" s="23"/>
      <c r="M50" s="20"/>
      <c r="N50" s="51"/>
      <c r="O50" s="23"/>
      <c r="P50" s="51"/>
      <c r="Q50" s="51"/>
      <c r="R50" s="42"/>
      <c r="S50" s="42"/>
      <c r="T50" s="53"/>
      <c r="U50" s="52"/>
      <c r="V50" s="52"/>
      <c r="W50" s="52"/>
      <c r="X50" s="42"/>
      <c r="Y50" s="53"/>
      <c r="Z50" s="52" t="s">
        <v>310</v>
      </c>
      <c r="AA50" s="51" t="s">
        <v>311</v>
      </c>
      <c r="AB50" s="52" t="s">
        <v>312</v>
      </c>
      <c r="AC50" s="52"/>
      <c r="AD50" s="1">
        <v>42440</v>
      </c>
      <c r="AE50" s="1"/>
      <c r="AF50" s="1">
        <v>42460</v>
      </c>
      <c r="AG50" s="18">
        <v>5368000</v>
      </c>
      <c r="AH50" s="2">
        <f t="shared" si="14"/>
        <v>95.238095238095227</v>
      </c>
      <c r="AI50" s="51"/>
      <c r="AJ50" s="48"/>
      <c r="AK50" s="51"/>
      <c r="AL50" s="51"/>
      <c r="AM50" s="51"/>
      <c r="AN50" s="54"/>
      <c r="AO50" s="51"/>
      <c r="AP50" s="14"/>
      <c r="AQ50" s="55" t="str">
        <f t="shared" si="15"/>
        <v>이인철</v>
      </c>
      <c r="AR50" s="16">
        <v>42447</v>
      </c>
      <c r="AS50" s="16">
        <v>42451</v>
      </c>
      <c r="AT50" s="7"/>
      <c r="AU50" s="19"/>
      <c r="AV50" s="16">
        <v>42453</v>
      </c>
      <c r="AW50" s="14">
        <f t="shared" si="9"/>
        <v>5368000</v>
      </c>
      <c r="AX50" s="21"/>
      <c r="AY50" s="21"/>
      <c r="AZ50" s="21"/>
      <c r="BA50" s="21"/>
      <c r="BB50" s="21"/>
      <c r="BC50" s="21"/>
      <c r="BD50" s="21"/>
      <c r="BE50" s="21"/>
    </row>
    <row r="51" spans="1:57" ht="29.25" customHeight="1">
      <c r="A51" s="24">
        <v>45</v>
      </c>
      <c r="B51" s="26" t="s">
        <v>75</v>
      </c>
      <c r="C51" s="26" t="s">
        <v>103</v>
      </c>
      <c r="D51" s="25">
        <v>42424</v>
      </c>
      <c r="E51" s="26" t="s">
        <v>52</v>
      </c>
      <c r="F51" s="26" t="s">
        <v>60</v>
      </c>
      <c r="G51" s="27" t="s">
        <v>313</v>
      </c>
      <c r="H51" s="27" t="str">
        <f t="shared" si="16"/>
        <v>한국만화영상진흥원 청사 방역용역</v>
      </c>
      <c r="I51" s="27" t="s">
        <v>314</v>
      </c>
      <c r="J51" s="28">
        <v>3680000</v>
      </c>
      <c r="K51" s="29"/>
      <c r="L51" s="27"/>
      <c r="M51" s="37"/>
      <c r="N51" s="26"/>
      <c r="O51" s="26"/>
      <c r="P51" s="26"/>
      <c r="Q51" s="26"/>
      <c r="R51" s="46"/>
      <c r="S51" s="47"/>
      <c r="T51" s="29"/>
      <c r="U51" s="27"/>
      <c r="V51" s="27"/>
      <c r="W51" s="27"/>
      <c r="X51" s="43"/>
      <c r="Y51" s="29"/>
      <c r="Z51" s="27" t="s">
        <v>315</v>
      </c>
      <c r="AA51" s="26" t="s">
        <v>316</v>
      </c>
      <c r="AB51" s="27" t="s">
        <v>317</v>
      </c>
      <c r="AC51" s="27"/>
      <c r="AD51" s="25">
        <v>42440</v>
      </c>
      <c r="AE51" s="25">
        <v>42443</v>
      </c>
      <c r="AF51" s="25">
        <v>42704</v>
      </c>
      <c r="AG51" s="28">
        <v>3333500</v>
      </c>
      <c r="AH51" s="30">
        <f t="shared" si="14"/>
        <v>90.584239130434781</v>
      </c>
      <c r="AI51" s="26"/>
      <c r="AJ51" s="49"/>
      <c r="AK51" s="26"/>
      <c r="AL51" s="26"/>
      <c r="AM51" s="26"/>
      <c r="AN51" s="31"/>
      <c r="AO51" s="26"/>
      <c r="AP51" s="35"/>
      <c r="AQ51" s="24" t="str">
        <f t="shared" si="15"/>
        <v>이인철</v>
      </c>
      <c r="AR51" s="32"/>
      <c r="AS51" s="32"/>
      <c r="AT51" s="33"/>
      <c r="AU51" s="34"/>
      <c r="AV51" s="32"/>
      <c r="AW51" s="35"/>
      <c r="AX51" s="32">
        <v>42453</v>
      </c>
      <c r="AY51" s="35">
        <v>666700</v>
      </c>
      <c r="AZ51" s="36"/>
      <c r="BA51" s="36"/>
      <c r="BB51" s="36"/>
      <c r="BC51" s="36"/>
      <c r="BD51" s="36"/>
      <c r="BE51" s="36"/>
    </row>
    <row r="52" spans="1:57" ht="29.25" customHeight="1">
      <c r="A52" s="55">
        <v>46</v>
      </c>
      <c r="B52" s="51" t="s">
        <v>139</v>
      </c>
      <c r="C52" s="51" t="s">
        <v>318</v>
      </c>
      <c r="D52" s="1">
        <v>42429</v>
      </c>
      <c r="E52" s="51" t="s">
        <v>52</v>
      </c>
      <c r="F52" s="51" t="s">
        <v>60</v>
      </c>
      <c r="G52" s="52" t="s">
        <v>319</v>
      </c>
      <c r="H52" s="52" t="str">
        <f t="shared" si="16"/>
        <v>2016 만화등록문화재 영인본 영어판 번역 용역</v>
      </c>
      <c r="I52" s="52" t="s">
        <v>320</v>
      </c>
      <c r="J52" s="18">
        <v>13000000</v>
      </c>
      <c r="K52" s="53"/>
      <c r="L52" s="52"/>
      <c r="M52" s="20"/>
      <c r="N52" s="51"/>
      <c r="O52" s="51"/>
      <c r="P52" s="51"/>
      <c r="Q52" s="51"/>
      <c r="R52" s="44"/>
      <c r="S52" s="45"/>
      <c r="T52" s="53"/>
      <c r="U52" s="52"/>
      <c r="V52" s="52"/>
      <c r="W52" s="52"/>
      <c r="X52" s="40"/>
      <c r="Y52" s="53"/>
      <c r="Z52" s="52" t="s">
        <v>321</v>
      </c>
      <c r="AA52" s="51" t="s">
        <v>322</v>
      </c>
      <c r="AB52" s="52" t="s">
        <v>323</v>
      </c>
      <c r="AC52" s="52"/>
      <c r="AD52" s="1">
        <v>42440</v>
      </c>
      <c r="AE52" s="1">
        <v>42440</v>
      </c>
      <c r="AF52" s="1">
        <v>42503</v>
      </c>
      <c r="AG52" s="18">
        <v>12500000</v>
      </c>
      <c r="AH52" s="2">
        <f>SUM(AG52/J52)*100</f>
        <v>96.15384615384616</v>
      </c>
      <c r="AI52" s="51"/>
      <c r="AJ52" s="48"/>
      <c r="AK52" s="51"/>
      <c r="AL52" s="51"/>
      <c r="AM52" s="51"/>
      <c r="AN52" s="54"/>
      <c r="AO52" s="51"/>
      <c r="AP52" s="14"/>
      <c r="AQ52" s="55" t="str">
        <f>C52</f>
        <v>심리나</v>
      </c>
      <c r="AR52" s="16"/>
      <c r="AS52" s="16"/>
      <c r="AT52" s="7"/>
      <c r="AU52" s="19"/>
      <c r="AV52" s="16"/>
      <c r="AW52" s="14"/>
      <c r="AX52" s="21"/>
      <c r="AY52" s="21"/>
      <c r="AZ52" s="21"/>
      <c r="BA52" s="21"/>
      <c r="BB52" s="21"/>
      <c r="BC52" s="21"/>
      <c r="BD52" s="21"/>
      <c r="BE52" s="21"/>
    </row>
    <row r="53" spans="1:57" ht="29.25" customHeight="1">
      <c r="A53" s="55">
        <v>47</v>
      </c>
      <c r="B53" s="51" t="s">
        <v>83</v>
      </c>
      <c r="C53" s="51" t="s">
        <v>259</v>
      </c>
      <c r="D53" s="1">
        <v>42433</v>
      </c>
      <c r="E53" s="51" t="s">
        <v>52</v>
      </c>
      <c r="F53" s="51" t="s">
        <v>324</v>
      </c>
      <c r="G53" s="52" t="s">
        <v>325</v>
      </c>
      <c r="H53" s="52" t="str">
        <f>G53</f>
        <v>한국만화박물관 4D상영관 시스템 교체 설치 용역</v>
      </c>
      <c r="I53" s="52" t="s">
        <v>352</v>
      </c>
      <c r="J53" s="18">
        <v>45430000</v>
      </c>
      <c r="K53" s="58">
        <v>42438</v>
      </c>
      <c r="L53" s="57"/>
      <c r="M53" s="20">
        <v>0.87744999999999995</v>
      </c>
      <c r="N53" s="56" t="s">
        <v>327</v>
      </c>
      <c r="O53" s="56" t="s">
        <v>327</v>
      </c>
      <c r="P53" s="56" t="s">
        <v>118</v>
      </c>
      <c r="Q53" s="56" t="s">
        <v>275</v>
      </c>
      <c r="R53" s="42">
        <v>45430000</v>
      </c>
      <c r="S53" s="42">
        <v>45632450</v>
      </c>
      <c r="T53" s="58">
        <v>42433</v>
      </c>
      <c r="U53" s="57">
        <v>5</v>
      </c>
      <c r="V53" s="57" t="s">
        <v>328</v>
      </c>
      <c r="W53" s="57" t="s">
        <v>329</v>
      </c>
      <c r="X53" s="42">
        <v>43210000</v>
      </c>
      <c r="Y53" s="58">
        <v>42439</v>
      </c>
      <c r="Z53" s="57" t="s">
        <v>328</v>
      </c>
      <c r="AA53" s="56" t="s">
        <v>330</v>
      </c>
      <c r="AB53" s="57" t="s">
        <v>329</v>
      </c>
      <c r="AC53" s="57">
        <v>1</v>
      </c>
      <c r="AD53" s="1">
        <v>42440</v>
      </c>
      <c r="AE53" s="1">
        <v>42441</v>
      </c>
      <c r="AF53" s="1">
        <v>42443</v>
      </c>
      <c r="AG53" s="18">
        <v>43210000</v>
      </c>
      <c r="AH53" s="61">
        <f>SUM(AG53/S53)</f>
        <v>0.94691387378937575</v>
      </c>
      <c r="AI53" s="51"/>
      <c r="AJ53" s="48"/>
      <c r="AK53" s="51"/>
      <c r="AL53" s="51"/>
      <c r="AM53" s="51"/>
      <c r="AN53" s="54"/>
      <c r="AO53" s="51"/>
      <c r="AP53" s="14"/>
      <c r="AQ53" s="55" t="str">
        <f t="shared" ref="AQ53" si="17">C53</f>
        <v>김현재</v>
      </c>
      <c r="AR53" s="16">
        <v>42440</v>
      </c>
      <c r="AS53" s="16">
        <v>42445</v>
      </c>
      <c r="AT53" s="7"/>
      <c r="AU53" s="19"/>
      <c r="AV53" s="16">
        <v>42450</v>
      </c>
      <c r="AW53" s="14">
        <f>SUM(AG53-AU53)</f>
        <v>43210000</v>
      </c>
      <c r="AX53" s="21"/>
      <c r="AY53" s="21"/>
      <c r="AZ53" s="21"/>
      <c r="BA53" s="21"/>
      <c r="BB53" s="21"/>
      <c r="BC53" s="21"/>
      <c r="BD53" s="21"/>
      <c r="BE53" s="21"/>
    </row>
    <row r="54" spans="1:57" ht="29.25" customHeight="1">
      <c r="A54" s="55">
        <v>48</v>
      </c>
      <c r="B54" s="51" t="s">
        <v>83</v>
      </c>
      <c r="C54" s="51" t="s">
        <v>205</v>
      </c>
      <c r="D54" s="1">
        <v>42433</v>
      </c>
      <c r="E54" s="51" t="s">
        <v>52</v>
      </c>
      <c r="F54" s="51" t="s">
        <v>60</v>
      </c>
      <c r="G54" s="52" t="s">
        <v>331</v>
      </c>
      <c r="H54" s="52" t="str">
        <f>G54</f>
        <v>이상무 작가 추모전 전시 설치 용역</v>
      </c>
      <c r="I54" s="52" t="s">
        <v>332</v>
      </c>
      <c r="J54" s="18">
        <v>18700000</v>
      </c>
      <c r="K54" s="53"/>
      <c r="L54" s="52"/>
      <c r="M54" s="20"/>
      <c r="N54" s="51"/>
      <c r="O54" s="51"/>
      <c r="P54" s="51"/>
      <c r="Q54" s="51"/>
      <c r="R54" s="42"/>
      <c r="S54" s="42"/>
      <c r="T54" s="53"/>
      <c r="U54" s="52"/>
      <c r="V54" s="52"/>
      <c r="W54" s="52"/>
      <c r="X54" s="42"/>
      <c r="Y54" s="53"/>
      <c r="Z54" s="52" t="s">
        <v>333</v>
      </c>
      <c r="AA54" s="51" t="s">
        <v>335</v>
      </c>
      <c r="AB54" s="52" t="s">
        <v>334</v>
      </c>
      <c r="AC54" s="52"/>
      <c r="AD54" s="1">
        <v>42440</v>
      </c>
      <c r="AE54" s="1">
        <v>42440</v>
      </c>
      <c r="AF54" s="1">
        <v>42451</v>
      </c>
      <c r="AG54" s="18">
        <v>16830000</v>
      </c>
      <c r="AH54" s="2">
        <f>SUM(AG54/J54)*100</f>
        <v>90</v>
      </c>
      <c r="AI54" s="51"/>
      <c r="AJ54" s="48"/>
      <c r="AK54" s="51"/>
      <c r="AL54" s="51"/>
      <c r="AM54" s="51"/>
      <c r="AN54" s="54"/>
      <c r="AO54" s="51"/>
      <c r="AP54" s="14"/>
      <c r="AQ54" s="55" t="str">
        <f>C54</f>
        <v>서정임</v>
      </c>
      <c r="AR54" s="16">
        <v>42451</v>
      </c>
      <c r="AS54" s="16">
        <v>42454</v>
      </c>
      <c r="AT54" s="7"/>
      <c r="AU54" s="19"/>
      <c r="AV54" s="16">
        <v>42460</v>
      </c>
      <c r="AW54" s="14">
        <f>SUM(AG54-AU54)</f>
        <v>16830000</v>
      </c>
      <c r="AX54" s="21"/>
      <c r="AY54" s="21"/>
      <c r="AZ54" s="21"/>
      <c r="BA54" s="21"/>
      <c r="BB54" s="21"/>
      <c r="BC54" s="21"/>
      <c r="BD54" s="21"/>
      <c r="BE54" s="21"/>
    </row>
    <row r="55" spans="1:57" ht="29.25" customHeight="1">
      <c r="A55" s="55">
        <v>49</v>
      </c>
      <c r="B55" s="51" t="s">
        <v>75</v>
      </c>
      <c r="C55" s="51" t="s">
        <v>103</v>
      </c>
      <c r="D55" s="1">
        <v>42440</v>
      </c>
      <c r="E55" s="51" t="s">
        <v>52</v>
      </c>
      <c r="F55" s="51" t="s">
        <v>60</v>
      </c>
      <c r="G55" s="52" t="s">
        <v>336</v>
      </c>
      <c r="H55" s="52" t="str">
        <f>G55</f>
        <v>청사 외벽유리 청소용역</v>
      </c>
      <c r="I55" s="52" t="s">
        <v>337</v>
      </c>
      <c r="J55" s="18">
        <v>5199700</v>
      </c>
      <c r="K55" s="53"/>
      <c r="L55" s="52"/>
      <c r="M55" s="20"/>
      <c r="N55" s="51"/>
      <c r="O55" s="51"/>
      <c r="P55" s="51"/>
      <c r="Q55" s="51"/>
      <c r="R55" s="44"/>
      <c r="S55" s="45"/>
      <c r="T55" s="53"/>
      <c r="U55" s="52"/>
      <c r="V55" s="52"/>
      <c r="W55" s="52"/>
      <c r="X55" s="40"/>
      <c r="Y55" s="53"/>
      <c r="Z55" s="52" t="s">
        <v>315</v>
      </c>
      <c r="AA55" s="51" t="s">
        <v>316</v>
      </c>
      <c r="AB55" s="52" t="s">
        <v>317</v>
      </c>
      <c r="AC55" s="52"/>
      <c r="AD55" s="1">
        <v>42440</v>
      </c>
      <c r="AE55" s="1">
        <v>42443</v>
      </c>
      <c r="AF55" s="1">
        <v>42445</v>
      </c>
      <c r="AG55" s="18">
        <v>4999500</v>
      </c>
      <c r="AH55" s="2">
        <f>SUM(AG55/J55)*100</f>
        <v>96.149777871800296</v>
      </c>
      <c r="AI55" s="51"/>
      <c r="AJ55" s="48"/>
      <c r="AK55" s="51"/>
      <c r="AL55" s="51"/>
      <c r="AM55" s="51"/>
      <c r="AN55" s="54"/>
      <c r="AO55" s="51"/>
      <c r="AP55" s="14"/>
      <c r="AQ55" s="55" t="str">
        <f>C55</f>
        <v>이인철</v>
      </c>
      <c r="AR55" s="16">
        <v>42445</v>
      </c>
      <c r="AS55" s="16">
        <v>42445</v>
      </c>
      <c r="AT55" s="7"/>
      <c r="AU55" s="19"/>
      <c r="AV55" s="16">
        <v>42453</v>
      </c>
      <c r="AW55" s="14">
        <f>SUM(AG55-AU55)</f>
        <v>4999500</v>
      </c>
      <c r="AX55" s="21"/>
      <c r="AY55" s="21"/>
      <c r="AZ55" s="21"/>
      <c r="BA55" s="21"/>
      <c r="BB55" s="21"/>
      <c r="BC55" s="21"/>
      <c r="BD55" s="21"/>
      <c r="BE55" s="21"/>
    </row>
    <row r="56" spans="1:57" ht="29.25" customHeight="1">
      <c r="A56" s="24">
        <v>50</v>
      </c>
      <c r="B56" s="26" t="s">
        <v>201</v>
      </c>
      <c r="C56" s="26" t="s">
        <v>354</v>
      </c>
      <c r="D56" s="25">
        <v>42439</v>
      </c>
      <c r="E56" s="26" t="s">
        <v>52</v>
      </c>
      <c r="F56" s="26" t="s">
        <v>60</v>
      </c>
      <c r="G56" s="27" t="s">
        <v>355</v>
      </c>
      <c r="H56" s="27" t="str">
        <f t="shared" ref="H56:H57" si="18">G56</f>
        <v>2016년도 K-Comics 아카데미 교육실 및 교육기기 유지보수</v>
      </c>
      <c r="I56" s="27" t="s">
        <v>356</v>
      </c>
      <c r="J56" s="28">
        <v>9900000</v>
      </c>
      <c r="K56" s="29"/>
      <c r="L56" s="27"/>
      <c r="M56" s="37"/>
      <c r="N56" s="26"/>
      <c r="O56" s="26"/>
      <c r="P56" s="26"/>
      <c r="Q56" s="26"/>
      <c r="R56" s="46"/>
      <c r="S56" s="47"/>
      <c r="T56" s="29"/>
      <c r="U56" s="27"/>
      <c r="V56" s="27"/>
      <c r="W56" s="27"/>
      <c r="X56" s="43"/>
      <c r="Y56" s="29"/>
      <c r="Z56" s="27" t="s">
        <v>163</v>
      </c>
      <c r="AA56" s="26" t="s">
        <v>164</v>
      </c>
      <c r="AB56" s="27" t="s">
        <v>165</v>
      </c>
      <c r="AC56" s="27"/>
      <c r="AD56" s="25">
        <v>42443</v>
      </c>
      <c r="AE56" s="25">
        <v>42461</v>
      </c>
      <c r="AF56" s="25">
        <v>42766</v>
      </c>
      <c r="AG56" s="28">
        <v>9200000</v>
      </c>
      <c r="AH56" s="30">
        <f t="shared" ref="AH56" si="19">SUM(AG56/J56)*100</f>
        <v>92.929292929292927</v>
      </c>
      <c r="AI56" s="26"/>
      <c r="AJ56" s="49"/>
      <c r="AK56" s="26"/>
      <c r="AL56" s="26"/>
      <c r="AM56" s="26"/>
      <c r="AN56" s="31"/>
      <c r="AO56" s="26"/>
      <c r="AP56" s="35"/>
      <c r="AQ56" s="24" t="str">
        <f t="shared" ref="AQ56" si="20">C56</f>
        <v>김보금</v>
      </c>
      <c r="AR56" s="32"/>
      <c r="AS56" s="32"/>
      <c r="AT56" s="33"/>
      <c r="AU56" s="34"/>
      <c r="AV56" s="32"/>
      <c r="AW56" s="35"/>
      <c r="AX56" s="32"/>
      <c r="AY56" s="35"/>
      <c r="AZ56" s="36"/>
      <c r="BA56" s="36"/>
      <c r="BB56" s="36"/>
      <c r="BC56" s="36"/>
      <c r="BD56" s="36"/>
      <c r="BE56" s="36"/>
    </row>
    <row r="57" spans="1:57" ht="29.25" customHeight="1">
      <c r="A57" s="24">
        <v>51</v>
      </c>
      <c r="B57" s="26" t="s">
        <v>75</v>
      </c>
      <c r="C57" s="26" t="s">
        <v>349</v>
      </c>
      <c r="D57" s="25">
        <v>42433</v>
      </c>
      <c r="E57" s="26" t="s">
        <v>52</v>
      </c>
      <c r="F57" s="26" t="s">
        <v>60</v>
      </c>
      <c r="G57" s="27" t="s">
        <v>353</v>
      </c>
      <c r="H57" s="27" t="str">
        <f t="shared" si="18"/>
        <v>2016년 부천만화창작스튜디오 정보통신시스템 유지보수 용역</v>
      </c>
      <c r="I57" s="27" t="s">
        <v>350</v>
      </c>
      <c r="J57" s="28">
        <v>5000000</v>
      </c>
      <c r="K57" s="29"/>
      <c r="L57" s="27"/>
      <c r="M57" s="37"/>
      <c r="N57" s="26"/>
      <c r="O57" s="26"/>
      <c r="P57" s="26"/>
      <c r="Q57" s="26"/>
      <c r="R57" s="46"/>
      <c r="S57" s="47"/>
      <c r="T57" s="29"/>
      <c r="U57" s="27"/>
      <c r="V57" s="27"/>
      <c r="W57" s="27"/>
      <c r="X57" s="43"/>
      <c r="Y57" s="29"/>
      <c r="Z57" s="27" t="s">
        <v>213</v>
      </c>
      <c r="AA57" s="26" t="s">
        <v>214</v>
      </c>
      <c r="AB57" s="27" t="s">
        <v>215</v>
      </c>
      <c r="AC57" s="27"/>
      <c r="AD57" s="25">
        <v>42445</v>
      </c>
      <c r="AE57" s="25">
        <v>42445</v>
      </c>
      <c r="AF57" s="25">
        <v>42735</v>
      </c>
      <c r="AG57" s="28">
        <v>4500000</v>
      </c>
      <c r="AH57" s="30">
        <f>SUM(AG57/J57)*100</f>
        <v>90</v>
      </c>
      <c r="AI57" s="26" t="s">
        <v>482</v>
      </c>
      <c r="AJ57" s="49">
        <v>42488</v>
      </c>
      <c r="AK57" s="26" t="s">
        <v>483</v>
      </c>
      <c r="AL57" s="26"/>
      <c r="AM57" s="26"/>
      <c r="AN57" s="31"/>
      <c r="AO57" s="26"/>
      <c r="AP57" s="35">
        <v>900000</v>
      </c>
      <c r="AQ57" s="24" t="str">
        <f>C57</f>
        <v>정기선</v>
      </c>
      <c r="AR57" s="32"/>
      <c r="AS57" s="32"/>
      <c r="AT57" s="33"/>
      <c r="AU57" s="34"/>
      <c r="AV57" s="32"/>
      <c r="AW57" s="35"/>
      <c r="AX57" s="32"/>
      <c r="AY57" s="35"/>
      <c r="AZ57" s="36"/>
      <c r="BA57" s="36"/>
      <c r="BB57" s="36"/>
      <c r="BC57" s="36"/>
      <c r="BD57" s="36"/>
      <c r="BE57" s="36"/>
    </row>
    <row r="58" spans="1:57" ht="29.25" customHeight="1">
      <c r="A58" s="55">
        <v>52</v>
      </c>
      <c r="B58" s="51" t="s">
        <v>153</v>
      </c>
      <c r="C58" s="51" t="s">
        <v>253</v>
      </c>
      <c r="D58" s="1">
        <v>42445</v>
      </c>
      <c r="E58" s="51" t="s">
        <v>91</v>
      </c>
      <c r="F58" s="51" t="s">
        <v>60</v>
      </c>
      <c r="G58" s="52" t="s">
        <v>358</v>
      </c>
      <c r="H58" s="52" t="str">
        <f>G58</f>
        <v>우리원 및 만화이미지 대외 홍보를 위한 만화도서 구입</v>
      </c>
      <c r="I58" s="52" t="s">
        <v>359</v>
      </c>
      <c r="J58" s="18">
        <v>52920</v>
      </c>
      <c r="K58" s="53"/>
      <c r="L58" s="52"/>
      <c r="M58" s="20"/>
      <c r="N58" s="51"/>
      <c r="O58" s="51"/>
      <c r="P58" s="51"/>
      <c r="Q58" s="51"/>
      <c r="R58" s="44"/>
      <c r="S58" s="45"/>
      <c r="T58" s="53"/>
      <c r="U58" s="52"/>
      <c r="V58" s="52"/>
      <c r="W58" s="52"/>
      <c r="X58" s="40"/>
      <c r="Y58" s="53"/>
      <c r="Z58" s="52" t="s">
        <v>158</v>
      </c>
      <c r="AA58" s="51" t="s">
        <v>360</v>
      </c>
      <c r="AB58" s="52" t="s">
        <v>160</v>
      </c>
      <c r="AC58" s="52"/>
      <c r="AD58" s="1">
        <v>42445</v>
      </c>
      <c r="AE58" s="1"/>
      <c r="AF58" s="1">
        <v>42446</v>
      </c>
      <c r="AG58" s="18">
        <v>47040</v>
      </c>
      <c r="AH58" s="2">
        <f>SUM(AG58/J58)*100</f>
        <v>88.888888888888886</v>
      </c>
      <c r="AI58" s="51"/>
      <c r="AJ58" s="48"/>
      <c r="AK58" s="51"/>
      <c r="AL58" s="51"/>
      <c r="AM58" s="51"/>
      <c r="AN58" s="54"/>
      <c r="AO58" s="51"/>
      <c r="AP58" s="14"/>
      <c r="AQ58" s="55" t="str">
        <f>C58</f>
        <v>이효재</v>
      </c>
      <c r="AR58" s="16">
        <v>42446</v>
      </c>
      <c r="AS58" s="16">
        <v>42451</v>
      </c>
      <c r="AT58" s="7"/>
      <c r="AU58" s="19"/>
      <c r="AV58" s="16"/>
      <c r="AW58" s="14"/>
      <c r="AX58" s="21"/>
      <c r="AY58" s="21"/>
      <c r="AZ58" s="21"/>
      <c r="BA58" s="21"/>
      <c r="BB58" s="21"/>
      <c r="BC58" s="21"/>
      <c r="BD58" s="21"/>
      <c r="BE58" s="21"/>
    </row>
    <row r="59" spans="1:57" ht="29.25" customHeight="1">
      <c r="A59" s="55">
        <v>53</v>
      </c>
      <c r="B59" s="51" t="s">
        <v>139</v>
      </c>
      <c r="C59" s="51" t="s">
        <v>338</v>
      </c>
      <c r="D59" s="1">
        <v>42438</v>
      </c>
      <c r="E59" s="51" t="s">
        <v>52</v>
      </c>
      <c r="F59" s="51" t="s">
        <v>60</v>
      </c>
      <c r="G59" s="52" t="s">
        <v>339</v>
      </c>
      <c r="H59" s="52" t="str">
        <f>G59</f>
        <v>만화정보유(일일만화도서) 구축용역</v>
      </c>
      <c r="I59" s="52" t="s">
        <v>351</v>
      </c>
      <c r="J59" s="18">
        <v>6600000</v>
      </c>
      <c r="K59" s="53"/>
      <c r="L59" s="52"/>
      <c r="M59" s="20"/>
      <c r="N59" s="51"/>
      <c r="O59" s="51"/>
      <c r="P59" s="51"/>
      <c r="Q59" s="51"/>
      <c r="R59" s="44"/>
      <c r="S59" s="45"/>
      <c r="T59" s="53"/>
      <c r="U59" s="52"/>
      <c r="V59" s="52"/>
      <c r="W59" s="52"/>
      <c r="X59" s="40"/>
      <c r="Y59" s="53"/>
      <c r="Z59" s="52" t="s">
        <v>340</v>
      </c>
      <c r="AA59" s="51" t="s">
        <v>341</v>
      </c>
      <c r="AB59" s="52" t="s">
        <v>342</v>
      </c>
      <c r="AC59" s="52"/>
      <c r="AD59" s="1">
        <v>42446</v>
      </c>
      <c r="AE59" s="1">
        <v>42446</v>
      </c>
      <c r="AF59" s="1">
        <v>42766</v>
      </c>
      <c r="AG59" s="18">
        <v>6000000</v>
      </c>
      <c r="AH59" s="2">
        <f>SUM(AG59/J59)*100</f>
        <v>90.909090909090907</v>
      </c>
      <c r="AI59" s="51"/>
      <c r="AJ59" s="48"/>
      <c r="AK59" s="51"/>
      <c r="AL59" s="51"/>
      <c r="AM59" s="51"/>
      <c r="AN59" s="54"/>
      <c r="AO59" s="51"/>
      <c r="AP59" s="14"/>
      <c r="AQ59" s="55" t="str">
        <f>C59</f>
        <v>이규식</v>
      </c>
      <c r="AR59" s="16"/>
      <c r="AS59" s="16"/>
      <c r="AT59" s="7"/>
      <c r="AU59" s="19"/>
      <c r="AV59" s="16"/>
      <c r="AW59" s="14"/>
      <c r="AX59" s="21"/>
      <c r="AY59" s="21"/>
      <c r="AZ59" s="21"/>
      <c r="BA59" s="21"/>
      <c r="BB59" s="21"/>
      <c r="BC59" s="21"/>
      <c r="BD59" s="21"/>
      <c r="BE59" s="21"/>
    </row>
    <row r="60" spans="1:57" ht="29.25" customHeight="1">
      <c r="A60" s="55">
        <v>54</v>
      </c>
      <c r="B60" s="51" t="s">
        <v>153</v>
      </c>
      <c r="C60" s="51" t="s">
        <v>253</v>
      </c>
      <c r="D60" s="1">
        <v>42446</v>
      </c>
      <c r="E60" s="51" t="s">
        <v>52</v>
      </c>
      <c r="F60" s="51" t="s">
        <v>60</v>
      </c>
      <c r="G60" s="52" t="s">
        <v>357</v>
      </c>
      <c r="H60" s="52" t="str">
        <f t="shared" ref="H60:H61" si="21">G60</f>
        <v>2016년도 제3호 온라인 뉴스레터 제작</v>
      </c>
      <c r="I60" s="52" t="s">
        <v>207</v>
      </c>
      <c r="J60" s="18">
        <v>330000</v>
      </c>
      <c r="K60" s="53"/>
      <c r="L60" s="52"/>
      <c r="M60" s="20"/>
      <c r="N60" s="51"/>
      <c r="O60" s="51"/>
      <c r="P60" s="51"/>
      <c r="Q60" s="51"/>
      <c r="R60" s="44"/>
      <c r="S60" s="45"/>
      <c r="T60" s="53"/>
      <c r="U60" s="52"/>
      <c r="V60" s="52"/>
      <c r="W60" s="52"/>
      <c r="X60" s="40"/>
      <c r="Y60" s="53"/>
      <c r="Z60" s="52" t="s">
        <v>255</v>
      </c>
      <c r="AA60" s="55" t="s">
        <v>256</v>
      </c>
      <c r="AB60" s="52" t="s">
        <v>257</v>
      </c>
      <c r="AC60" s="52"/>
      <c r="AD60" s="1">
        <v>42446</v>
      </c>
      <c r="AE60" s="1">
        <v>42446</v>
      </c>
      <c r="AF60" s="1">
        <v>42450</v>
      </c>
      <c r="AG60" s="18">
        <v>300000</v>
      </c>
      <c r="AH60" s="2">
        <f t="shared" ref="AH60:AH61" si="22">SUM(AG60/J60)*100</f>
        <v>90.909090909090907</v>
      </c>
      <c r="AI60" s="51"/>
      <c r="AJ60" s="48"/>
      <c r="AK60" s="51"/>
      <c r="AL60" s="51"/>
      <c r="AM60" s="51"/>
      <c r="AN60" s="54"/>
      <c r="AO60" s="51"/>
      <c r="AP60" s="14"/>
      <c r="AQ60" s="55" t="str">
        <f t="shared" ref="AQ60:AQ61" si="23">C60</f>
        <v>이효재</v>
      </c>
      <c r="AR60" s="16">
        <v>42450</v>
      </c>
      <c r="AS60" s="16">
        <v>42451</v>
      </c>
      <c r="AT60" s="7"/>
      <c r="AU60" s="19"/>
      <c r="AV60" s="16"/>
      <c r="AW60" s="14"/>
      <c r="AX60" s="21"/>
      <c r="AY60" s="21"/>
      <c r="AZ60" s="21"/>
      <c r="BA60" s="21"/>
      <c r="BB60" s="21"/>
      <c r="BC60" s="21"/>
      <c r="BD60" s="21"/>
      <c r="BE60" s="21"/>
    </row>
    <row r="61" spans="1:57" ht="29.25" customHeight="1">
      <c r="A61" s="24">
        <v>55</v>
      </c>
      <c r="B61" s="26" t="s">
        <v>139</v>
      </c>
      <c r="C61" s="26" t="s">
        <v>140</v>
      </c>
      <c r="D61" s="25">
        <v>42445</v>
      </c>
      <c r="E61" s="26" t="s">
        <v>484</v>
      </c>
      <c r="F61" s="26" t="s">
        <v>60</v>
      </c>
      <c r="G61" s="27" t="s">
        <v>141</v>
      </c>
      <c r="H61" s="27" t="str">
        <f t="shared" si="21"/>
        <v>만화도서관 도서관리 프로그램 유지보수</v>
      </c>
      <c r="I61" s="27" t="s">
        <v>485</v>
      </c>
      <c r="J61" s="28">
        <v>9900000</v>
      </c>
      <c r="K61" s="29"/>
      <c r="L61" s="27"/>
      <c r="M61" s="37"/>
      <c r="N61" s="26"/>
      <c r="O61" s="26"/>
      <c r="P61" s="26"/>
      <c r="Q61" s="26"/>
      <c r="R61" s="46"/>
      <c r="S61" s="47"/>
      <c r="T61" s="29"/>
      <c r="U61" s="27"/>
      <c r="V61" s="27"/>
      <c r="W61" s="27"/>
      <c r="X61" s="43"/>
      <c r="Y61" s="29"/>
      <c r="Z61" s="27" t="s">
        <v>143</v>
      </c>
      <c r="AA61" s="26" t="s">
        <v>144</v>
      </c>
      <c r="AB61" s="27" t="s">
        <v>145</v>
      </c>
      <c r="AC61" s="27"/>
      <c r="AD61" s="25">
        <v>42453</v>
      </c>
      <c r="AE61" s="25">
        <v>42453</v>
      </c>
      <c r="AF61" s="25">
        <v>42735</v>
      </c>
      <c r="AG61" s="28">
        <v>9000000</v>
      </c>
      <c r="AH61" s="30">
        <f t="shared" si="22"/>
        <v>90.909090909090907</v>
      </c>
      <c r="AI61" s="26"/>
      <c r="AJ61" s="49"/>
      <c r="AK61" s="26"/>
      <c r="AL61" s="26"/>
      <c r="AM61" s="26"/>
      <c r="AN61" s="31"/>
      <c r="AO61" s="26"/>
      <c r="AP61" s="35"/>
      <c r="AQ61" s="24" t="str">
        <f t="shared" si="23"/>
        <v>김연희</v>
      </c>
      <c r="AR61" s="32"/>
      <c r="AS61" s="32"/>
      <c r="AT61" s="33"/>
      <c r="AU61" s="34"/>
      <c r="AV61" s="32"/>
      <c r="AW61" s="35"/>
      <c r="AX61" s="32"/>
      <c r="AY61" s="35"/>
      <c r="AZ61" s="36"/>
      <c r="BA61" s="36"/>
      <c r="BB61" s="36"/>
      <c r="BC61" s="36"/>
      <c r="BD61" s="36"/>
      <c r="BE61" s="36"/>
    </row>
    <row r="62" spans="1:57" ht="29.25" customHeight="1">
      <c r="A62" s="55">
        <v>56</v>
      </c>
      <c r="B62" s="51" t="s">
        <v>83</v>
      </c>
      <c r="C62" s="51" t="s">
        <v>374</v>
      </c>
      <c r="D62" s="1">
        <v>42451</v>
      </c>
      <c r="E62" s="51" t="s">
        <v>52</v>
      </c>
      <c r="F62" s="51" t="s">
        <v>60</v>
      </c>
      <c r="G62" s="52" t="s">
        <v>369</v>
      </c>
      <c r="H62" s="52" t="str">
        <f>G62</f>
        <v>기획전시 '겨드랑이가 가렵다' 전시디자인 및 전시물 제작 설치 용역</v>
      </c>
      <c r="I62" s="52" t="s">
        <v>370</v>
      </c>
      <c r="J62" s="18">
        <v>19600000</v>
      </c>
      <c r="K62" s="53"/>
      <c r="L62" s="52"/>
      <c r="M62" s="20"/>
      <c r="N62" s="51"/>
      <c r="O62" s="51"/>
      <c r="P62" s="51"/>
      <c r="Q62" s="51"/>
      <c r="R62" s="44"/>
      <c r="S62" s="45"/>
      <c r="T62" s="53"/>
      <c r="U62" s="52"/>
      <c r="V62" s="52"/>
      <c r="W62" s="52"/>
      <c r="X62" s="40"/>
      <c r="Y62" s="53"/>
      <c r="Z62" s="52" t="s">
        <v>371</v>
      </c>
      <c r="AA62" s="51" t="s">
        <v>372</v>
      </c>
      <c r="AB62" s="52" t="s">
        <v>373</v>
      </c>
      <c r="AC62" s="52"/>
      <c r="AD62" s="1">
        <v>42454</v>
      </c>
      <c r="AE62" s="1">
        <v>42457</v>
      </c>
      <c r="AF62" s="1">
        <v>42485</v>
      </c>
      <c r="AG62" s="18">
        <v>18200000</v>
      </c>
      <c r="AH62" s="2">
        <f>SUM(AG62/J62)*100</f>
        <v>92.857142857142861</v>
      </c>
      <c r="AI62" s="51"/>
      <c r="AJ62" s="48"/>
      <c r="AK62" s="51"/>
      <c r="AL62" s="51"/>
      <c r="AM62" s="51"/>
      <c r="AN62" s="54"/>
      <c r="AO62" s="51"/>
      <c r="AP62" s="14"/>
      <c r="AQ62" s="55" t="str">
        <f>C62</f>
        <v>최은영</v>
      </c>
      <c r="AR62" s="16"/>
      <c r="AS62" s="16"/>
      <c r="AT62" s="7"/>
      <c r="AU62" s="19"/>
      <c r="AV62" s="16"/>
      <c r="AW62" s="14"/>
      <c r="AX62" s="21"/>
      <c r="AY62" s="21"/>
      <c r="AZ62" s="21"/>
      <c r="BA62" s="21"/>
      <c r="BB62" s="21"/>
      <c r="BC62" s="21"/>
      <c r="BD62" s="21"/>
      <c r="BE62" s="21"/>
    </row>
    <row r="63" spans="1:57" ht="29.25" customHeight="1">
      <c r="A63" s="55">
        <v>57</v>
      </c>
      <c r="B63" s="51" t="s">
        <v>83</v>
      </c>
      <c r="C63" s="51" t="s">
        <v>374</v>
      </c>
      <c r="D63" s="1">
        <v>42451</v>
      </c>
      <c r="E63" s="51" t="s">
        <v>52</v>
      </c>
      <c r="F63" s="51" t="s">
        <v>60</v>
      </c>
      <c r="G63" s="52" t="s">
        <v>375</v>
      </c>
      <c r="H63" s="52" t="str">
        <f t="shared" ref="H63" si="24">G63</f>
        <v>기획전시 '겨드랑이가 가렵다' 인쇄물 제작 및 출력물 제작 설치 용역</v>
      </c>
      <c r="I63" s="52" t="s">
        <v>376</v>
      </c>
      <c r="J63" s="18">
        <v>8400000</v>
      </c>
      <c r="K63" s="53"/>
      <c r="L63" s="52"/>
      <c r="M63" s="20"/>
      <c r="N63" s="51"/>
      <c r="O63" s="51"/>
      <c r="P63" s="51"/>
      <c r="Q63" s="51"/>
      <c r="R63" s="44"/>
      <c r="S63" s="45"/>
      <c r="T63" s="53"/>
      <c r="U63" s="52"/>
      <c r="V63" s="52"/>
      <c r="W63" s="52"/>
      <c r="X63" s="40"/>
      <c r="Y63" s="53"/>
      <c r="Z63" s="52" t="s">
        <v>377</v>
      </c>
      <c r="AA63" s="51" t="s">
        <v>378</v>
      </c>
      <c r="AB63" s="52" t="s">
        <v>379</v>
      </c>
      <c r="AC63" s="52"/>
      <c r="AD63" s="1">
        <v>42454</v>
      </c>
      <c r="AE63" s="1">
        <v>42457</v>
      </c>
      <c r="AF63" s="1">
        <v>42485</v>
      </c>
      <c r="AG63" s="18">
        <v>7812000</v>
      </c>
      <c r="AH63" s="2">
        <f t="shared" ref="AH63" si="25">SUM(AG63/J63)*100</f>
        <v>93</v>
      </c>
      <c r="AI63" s="51"/>
      <c r="AJ63" s="48"/>
      <c r="AK63" s="51"/>
      <c r="AL63" s="51"/>
      <c r="AM63" s="51"/>
      <c r="AN63" s="54"/>
      <c r="AO63" s="51"/>
      <c r="AP63" s="14"/>
      <c r="AQ63" s="55" t="str">
        <f t="shared" ref="AQ63" si="26">C63</f>
        <v>최은영</v>
      </c>
      <c r="AR63" s="16"/>
      <c r="AS63" s="16"/>
      <c r="AT63" s="7"/>
      <c r="AU63" s="19"/>
      <c r="AV63" s="16"/>
      <c r="AW63" s="14"/>
      <c r="AX63" s="21"/>
      <c r="AY63" s="21"/>
      <c r="AZ63" s="21"/>
      <c r="BA63" s="21"/>
      <c r="BB63" s="21"/>
      <c r="BC63" s="21"/>
      <c r="BD63" s="21"/>
      <c r="BE63" s="21"/>
    </row>
    <row r="64" spans="1:57" ht="29.25" customHeight="1">
      <c r="A64" s="55">
        <v>58</v>
      </c>
      <c r="B64" s="51" t="s">
        <v>139</v>
      </c>
      <c r="C64" s="51" t="s">
        <v>140</v>
      </c>
      <c r="D64" s="1">
        <v>42453</v>
      </c>
      <c r="E64" s="51" t="s">
        <v>52</v>
      </c>
      <c r="F64" s="51" t="s">
        <v>60</v>
      </c>
      <c r="G64" s="52" t="s">
        <v>362</v>
      </c>
      <c r="H64" s="52" t="str">
        <f>G64</f>
        <v>한국만화박물관 만화도서관 열람시설 의자 수리</v>
      </c>
      <c r="I64" s="52" t="s">
        <v>363</v>
      </c>
      <c r="J64" s="18">
        <v>2649900</v>
      </c>
      <c r="K64" s="53"/>
      <c r="L64" s="52"/>
      <c r="M64" s="20"/>
      <c r="N64" s="51"/>
      <c r="O64" s="51"/>
      <c r="P64" s="51"/>
      <c r="Q64" s="51"/>
      <c r="R64" s="44"/>
      <c r="S64" s="45"/>
      <c r="T64" s="53"/>
      <c r="U64" s="52"/>
      <c r="V64" s="52"/>
      <c r="W64" s="52"/>
      <c r="X64" s="40"/>
      <c r="Y64" s="53"/>
      <c r="Z64" s="52" t="s">
        <v>364</v>
      </c>
      <c r="AA64" s="51" t="s">
        <v>365</v>
      </c>
      <c r="AB64" s="52" t="s">
        <v>366</v>
      </c>
      <c r="AC64" s="52"/>
      <c r="AD64" s="1">
        <v>42454</v>
      </c>
      <c r="AE64" s="1">
        <v>42454</v>
      </c>
      <c r="AF64" s="1">
        <v>42438</v>
      </c>
      <c r="AG64" s="18">
        <v>2435000</v>
      </c>
      <c r="AH64" s="2">
        <f>SUM(AG64/J64)*100</f>
        <v>91.890260009811684</v>
      </c>
      <c r="AI64" s="51"/>
      <c r="AJ64" s="48"/>
      <c r="AK64" s="51"/>
      <c r="AL64" s="51"/>
      <c r="AM64" s="51"/>
      <c r="AN64" s="54"/>
      <c r="AO64" s="51"/>
      <c r="AP64" s="14"/>
      <c r="AQ64" s="55" t="str">
        <f>C64</f>
        <v>김연희</v>
      </c>
      <c r="AR64" s="16">
        <v>42458</v>
      </c>
      <c r="AS64" s="16">
        <v>42460</v>
      </c>
      <c r="AT64" s="7"/>
      <c r="AU64" s="19"/>
      <c r="AV64" s="16"/>
      <c r="AW64" s="14"/>
      <c r="AX64" s="21"/>
      <c r="AY64" s="21"/>
      <c r="AZ64" s="21"/>
      <c r="BA64" s="21"/>
      <c r="BB64" s="21"/>
      <c r="BC64" s="21"/>
      <c r="BD64" s="21"/>
      <c r="BE64" s="21"/>
    </row>
    <row r="65" spans="1:57" ht="29.25" customHeight="1">
      <c r="A65" s="55">
        <v>59</v>
      </c>
      <c r="B65" s="51" t="s">
        <v>75</v>
      </c>
      <c r="C65" s="51" t="s">
        <v>103</v>
      </c>
      <c r="D65" s="1">
        <v>42451</v>
      </c>
      <c r="E65" s="51" t="s">
        <v>52</v>
      </c>
      <c r="F65" s="51" t="s">
        <v>60</v>
      </c>
      <c r="G65" s="52" t="s">
        <v>361</v>
      </c>
      <c r="H65" s="52" t="str">
        <f t="shared" ref="H65" si="27">G65</f>
        <v>2016년 상반기 한국만화영상진흥원 청사 정기점검</v>
      </c>
      <c r="I65" s="52" t="s">
        <v>345</v>
      </c>
      <c r="J65" s="18">
        <v>4000000</v>
      </c>
      <c r="K65" s="53"/>
      <c r="L65" s="52"/>
      <c r="M65" s="20"/>
      <c r="N65" s="51"/>
      <c r="O65" s="51"/>
      <c r="P65" s="51"/>
      <c r="Q65" s="51"/>
      <c r="R65" s="44"/>
      <c r="S65" s="45"/>
      <c r="T65" s="53"/>
      <c r="U65" s="52"/>
      <c r="V65" s="52"/>
      <c r="W65" s="52"/>
      <c r="X65" s="40"/>
      <c r="Y65" s="53"/>
      <c r="Z65" s="52" t="s">
        <v>346</v>
      </c>
      <c r="AA65" s="51" t="s">
        <v>348</v>
      </c>
      <c r="AB65" s="52" t="s">
        <v>347</v>
      </c>
      <c r="AC65" s="52"/>
      <c r="AD65" s="1">
        <v>42454</v>
      </c>
      <c r="AE65" s="1">
        <v>42457</v>
      </c>
      <c r="AF65" s="1">
        <v>42465</v>
      </c>
      <c r="AG65" s="18">
        <v>3500000</v>
      </c>
      <c r="AH65" s="2">
        <f t="shared" ref="AH65" si="28">SUM(AG65/J65)*100</f>
        <v>87.5</v>
      </c>
      <c r="AI65" s="51"/>
      <c r="AJ65" s="48"/>
      <c r="AK65" s="51"/>
      <c r="AL65" s="51"/>
      <c r="AM65" s="51"/>
      <c r="AN65" s="54"/>
      <c r="AO65" s="51"/>
      <c r="AP65" s="14"/>
      <c r="AQ65" s="55" t="str">
        <f t="shared" ref="AQ65" si="29">C65</f>
        <v>이인철</v>
      </c>
      <c r="AR65" s="16"/>
      <c r="AS65" s="16"/>
      <c r="AT65" s="7"/>
      <c r="AU65" s="19"/>
      <c r="AV65" s="16"/>
      <c r="AW65" s="14"/>
      <c r="AX65" s="21"/>
      <c r="AY65" s="21"/>
      <c r="AZ65" s="21"/>
      <c r="BA65" s="21"/>
      <c r="BB65" s="21"/>
      <c r="BC65" s="21"/>
      <c r="BD65" s="21"/>
      <c r="BE65" s="21"/>
    </row>
    <row r="66" spans="1:57" ht="29.25" customHeight="1">
      <c r="A66" s="55">
        <v>60</v>
      </c>
      <c r="B66" s="51" t="s">
        <v>83</v>
      </c>
      <c r="C66" s="51" t="s">
        <v>259</v>
      </c>
      <c r="D66" s="1">
        <v>42458</v>
      </c>
      <c r="E66" s="51" t="s">
        <v>91</v>
      </c>
      <c r="F66" s="51" t="s">
        <v>289</v>
      </c>
      <c r="G66" s="52" t="s">
        <v>385</v>
      </c>
      <c r="H66" s="52" t="str">
        <f>G66</f>
        <v>한국만화박룸관 4D상영관 상영작 뽀로로 슈퍼썰매 대모험 임차</v>
      </c>
      <c r="I66" s="52" t="s">
        <v>386</v>
      </c>
      <c r="J66" s="18">
        <v>7500000</v>
      </c>
      <c r="K66" s="53"/>
      <c r="L66" s="52"/>
      <c r="M66" s="20"/>
      <c r="N66" s="51"/>
      <c r="O66" s="51"/>
      <c r="P66" s="51"/>
      <c r="Q66" s="51"/>
      <c r="R66" s="44"/>
      <c r="S66" s="45"/>
      <c r="T66" s="53"/>
      <c r="U66" s="52"/>
      <c r="V66" s="52"/>
      <c r="W66" s="52"/>
      <c r="X66" s="40"/>
      <c r="Y66" s="53"/>
      <c r="Z66" s="52" t="s">
        <v>387</v>
      </c>
      <c r="AA66" s="51" t="s">
        <v>388</v>
      </c>
      <c r="AB66" s="52" t="s">
        <v>389</v>
      </c>
      <c r="AC66" s="52"/>
      <c r="AD66" s="1">
        <v>42460</v>
      </c>
      <c r="AE66" s="1">
        <v>42461</v>
      </c>
      <c r="AF66" s="1">
        <v>42461</v>
      </c>
      <c r="AG66" s="18">
        <v>7500000</v>
      </c>
      <c r="AH66" s="2">
        <f>SUM(AG66/J66)*100</f>
        <v>100</v>
      </c>
      <c r="AI66" s="51"/>
      <c r="AJ66" s="48"/>
      <c r="AK66" s="51"/>
      <c r="AL66" s="51"/>
      <c r="AM66" s="51"/>
      <c r="AN66" s="54"/>
      <c r="AO66" s="51"/>
      <c r="AP66" s="14"/>
      <c r="AQ66" s="55" t="str">
        <f>C66</f>
        <v>김현재</v>
      </c>
      <c r="AR66" s="16"/>
      <c r="AS66" s="16"/>
      <c r="AT66" s="7"/>
      <c r="AU66" s="19"/>
      <c r="AV66" s="16"/>
      <c r="AW66" s="14"/>
      <c r="AX66" s="21"/>
      <c r="AY66" s="21"/>
      <c r="AZ66" s="21"/>
      <c r="BA66" s="21"/>
      <c r="BB66" s="21"/>
      <c r="BC66" s="21"/>
      <c r="BD66" s="21"/>
      <c r="BE66" s="21"/>
    </row>
    <row r="67" spans="1:57" ht="29.25" customHeight="1">
      <c r="A67" s="55">
        <v>61</v>
      </c>
      <c r="B67" s="51" t="s">
        <v>83</v>
      </c>
      <c r="C67" s="51" t="s">
        <v>259</v>
      </c>
      <c r="D67" s="1">
        <v>42458</v>
      </c>
      <c r="E67" s="51" t="s">
        <v>52</v>
      </c>
      <c r="F67" s="51" t="s">
        <v>289</v>
      </c>
      <c r="G67" s="52" t="s">
        <v>383</v>
      </c>
      <c r="H67" s="52" t="str">
        <f>G67</f>
        <v>한국만화박물관 4D상영관 어트랙션 조정</v>
      </c>
      <c r="I67" s="52" t="s">
        <v>384</v>
      </c>
      <c r="J67" s="18">
        <v>4510000</v>
      </c>
      <c r="K67" s="53"/>
      <c r="L67" s="52"/>
      <c r="M67" s="20"/>
      <c r="N67" s="51"/>
      <c r="O67" s="51"/>
      <c r="P67" s="51"/>
      <c r="Q67" s="51"/>
      <c r="R67" s="44"/>
      <c r="S67" s="45"/>
      <c r="T67" s="53"/>
      <c r="U67" s="52"/>
      <c r="V67" s="52"/>
      <c r="W67" s="52"/>
      <c r="X67" s="40"/>
      <c r="Y67" s="53"/>
      <c r="Z67" s="52" t="s">
        <v>380</v>
      </c>
      <c r="AA67" s="51" t="s">
        <v>381</v>
      </c>
      <c r="AB67" s="52" t="s">
        <v>382</v>
      </c>
      <c r="AC67" s="52"/>
      <c r="AD67" s="1">
        <v>42460</v>
      </c>
      <c r="AE67" s="1">
        <v>42460</v>
      </c>
      <c r="AF67" s="1">
        <v>42461</v>
      </c>
      <c r="AG67" s="18">
        <v>3630000</v>
      </c>
      <c r="AH67" s="2">
        <f t="shared" ref="AH67" si="30">SUM(AG67/J67)*100</f>
        <v>80.487804878048792</v>
      </c>
      <c r="AI67" s="51"/>
      <c r="AJ67" s="48"/>
      <c r="AK67" s="51"/>
      <c r="AL67" s="51"/>
      <c r="AM67" s="51"/>
      <c r="AN67" s="54"/>
      <c r="AO67" s="51"/>
      <c r="AP67" s="14"/>
      <c r="AQ67" s="55" t="str">
        <f t="shared" ref="AQ67" si="31">C67</f>
        <v>김현재</v>
      </c>
      <c r="AR67" s="16"/>
      <c r="AS67" s="16"/>
      <c r="AT67" s="7"/>
      <c r="AU67" s="19"/>
      <c r="AV67" s="16"/>
      <c r="AW67" s="14"/>
      <c r="AX67" s="21"/>
      <c r="AY67" s="21"/>
      <c r="AZ67" s="21"/>
      <c r="BA67" s="21"/>
      <c r="BB67" s="21"/>
      <c r="BC67" s="21"/>
      <c r="BD67" s="21"/>
      <c r="BE67" s="21"/>
    </row>
  </sheetData>
  <mergeCells count="53">
    <mergeCell ref="AV4:AW4"/>
    <mergeCell ref="AX4:AY4"/>
    <mergeCell ref="AZ4:BA4"/>
    <mergeCell ref="AN4:AN5"/>
    <mergeCell ref="AO4:AO5"/>
    <mergeCell ref="AQ4:AQ5"/>
    <mergeCell ref="AR4:AR5"/>
    <mergeCell ref="AS4:AS5"/>
    <mergeCell ref="AT4:AU4"/>
    <mergeCell ref="AI3:AK3"/>
    <mergeCell ref="AL3:AL5"/>
    <mergeCell ref="AM3:AO3"/>
    <mergeCell ref="AP3:AP5"/>
    <mergeCell ref="AQ3:AS3"/>
    <mergeCell ref="AM4:AM5"/>
    <mergeCell ref="AI4:AI5"/>
    <mergeCell ref="AJ4:AJ5"/>
    <mergeCell ref="AK4:AK5"/>
    <mergeCell ref="S4:S5"/>
    <mergeCell ref="Z3:AH3"/>
    <mergeCell ref="T4:T5"/>
    <mergeCell ref="U4:U5"/>
    <mergeCell ref="V4:Y4"/>
    <mergeCell ref="Z4:Z5"/>
    <mergeCell ref="AA4:AA5"/>
    <mergeCell ref="AB4:AB5"/>
    <mergeCell ref="AC4:AC5"/>
    <mergeCell ref="AD4:AD5"/>
    <mergeCell ref="AE4:AE5"/>
    <mergeCell ref="AF4:AF5"/>
    <mergeCell ref="AG4:AG5"/>
    <mergeCell ref="AH4:AH5"/>
    <mergeCell ref="N4:N5"/>
    <mergeCell ref="O4:O5"/>
    <mergeCell ref="P4:P5"/>
    <mergeCell ref="Q4:Q5"/>
    <mergeCell ref="R4:R5"/>
    <mergeCell ref="A1:BE1"/>
    <mergeCell ref="A2:BE2"/>
    <mergeCell ref="AT3:BE3"/>
    <mergeCell ref="BB4:BC4"/>
    <mergeCell ref="BD4:BE4"/>
    <mergeCell ref="A3:A5"/>
    <mergeCell ref="B3:D4"/>
    <mergeCell ref="E3:E5"/>
    <mergeCell ref="F3:F5"/>
    <mergeCell ref="G3:G5"/>
    <mergeCell ref="H3:J4"/>
    <mergeCell ref="K3:T3"/>
    <mergeCell ref="U3:Y3"/>
    <mergeCell ref="K4:K5"/>
    <mergeCell ref="L4:L5"/>
    <mergeCell ref="M4:M5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1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E88"/>
  <sheetViews>
    <sheetView topLeftCell="A55" zoomScale="55" zoomScaleNormal="55" workbookViewId="0">
      <selection activeCell="G92" sqref="G92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76.75" style="8" hidden="1" customWidth="1"/>
    <col min="36" max="36" width="9.25" style="13" hidden="1" customWidth="1"/>
    <col min="37" max="37" width="127" style="8" hidden="1" customWidth="1"/>
    <col min="38" max="38" width="19.625" style="3" hidden="1" customWidth="1"/>
    <col min="39" max="39" width="81.75" style="3" hidden="1" customWidth="1"/>
    <col min="40" max="40" width="11.375" style="4" hidden="1" customWidth="1"/>
    <col min="41" max="41" width="19.625" style="3" hidden="1" customWidth="1"/>
    <col min="42" max="42" width="16.375" style="3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3" style="6" bestFit="1" customWidth="1"/>
    <col min="50" max="50" width="10.625" style="3" bestFit="1" customWidth="1"/>
    <col min="51" max="51" width="13" style="3" bestFit="1" customWidth="1"/>
    <col min="52" max="52" width="9.625" style="3" bestFit="1" customWidth="1"/>
    <col min="53" max="53" width="13" style="3" bestFit="1" customWidth="1"/>
    <col min="54" max="54" width="10.625" style="3" bestFit="1" customWidth="1"/>
    <col min="55" max="55" width="13" style="3" bestFit="1" customWidth="1"/>
    <col min="56" max="56" width="10.625" style="3" bestFit="1" customWidth="1"/>
    <col min="57" max="57" width="13" style="3" bestFit="1" customWidth="1"/>
    <col min="58" max="16384" width="3.625" style="3"/>
  </cols>
  <sheetData>
    <row r="1" spans="1:57" ht="29.25" customHeight="1">
      <c r="A1" s="165" t="s">
        <v>187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  <c r="BE1" s="165"/>
    </row>
    <row r="2" spans="1:57" ht="29.25" customHeight="1">
      <c r="A2" s="178" t="s">
        <v>0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8"/>
      <c r="AT2" s="178"/>
      <c r="AU2" s="178"/>
      <c r="AV2" s="178"/>
      <c r="AW2" s="178"/>
      <c r="AX2" s="178"/>
      <c r="AY2" s="178"/>
      <c r="AZ2" s="178"/>
      <c r="BA2" s="178"/>
      <c r="BB2" s="178"/>
      <c r="BC2" s="178"/>
      <c r="BD2" s="178"/>
      <c r="BE2" s="178"/>
    </row>
    <row r="3" spans="1:57" ht="29.25" customHeight="1">
      <c r="A3" s="166" t="s">
        <v>1</v>
      </c>
      <c r="B3" s="167" t="s">
        <v>2</v>
      </c>
      <c r="C3" s="168"/>
      <c r="D3" s="169"/>
      <c r="E3" s="162" t="s">
        <v>3</v>
      </c>
      <c r="F3" s="162" t="s">
        <v>4</v>
      </c>
      <c r="G3" s="163" t="s">
        <v>5</v>
      </c>
      <c r="H3" s="163" t="s">
        <v>6</v>
      </c>
      <c r="I3" s="163"/>
      <c r="J3" s="163"/>
      <c r="K3" s="163" t="s">
        <v>7</v>
      </c>
      <c r="L3" s="163"/>
      <c r="M3" s="163"/>
      <c r="N3" s="163"/>
      <c r="O3" s="163"/>
      <c r="P3" s="163"/>
      <c r="Q3" s="163"/>
      <c r="R3" s="163"/>
      <c r="S3" s="163"/>
      <c r="T3" s="163"/>
      <c r="U3" s="163" t="s">
        <v>8</v>
      </c>
      <c r="V3" s="163"/>
      <c r="W3" s="163"/>
      <c r="X3" s="163"/>
      <c r="Y3" s="163"/>
      <c r="Z3" s="163" t="s">
        <v>9</v>
      </c>
      <c r="AA3" s="163"/>
      <c r="AB3" s="163"/>
      <c r="AC3" s="163"/>
      <c r="AD3" s="163"/>
      <c r="AE3" s="163"/>
      <c r="AF3" s="163"/>
      <c r="AG3" s="163"/>
      <c r="AH3" s="163"/>
      <c r="AI3" s="162" t="s">
        <v>10</v>
      </c>
      <c r="AJ3" s="162"/>
      <c r="AK3" s="162"/>
      <c r="AL3" s="162" t="s">
        <v>11</v>
      </c>
      <c r="AM3" s="162" t="s">
        <v>12</v>
      </c>
      <c r="AN3" s="162"/>
      <c r="AO3" s="162"/>
      <c r="AP3" s="162" t="s">
        <v>13</v>
      </c>
      <c r="AQ3" s="162" t="s">
        <v>14</v>
      </c>
      <c r="AR3" s="162"/>
      <c r="AS3" s="162"/>
      <c r="AT3" s="179" t="s">
        <v>15</v>
      </c>
      <c r="AU3" s="180"/>
      <c r="AV3" s="180"/>
      <c r="AW3" s="180"/>
      <c r="AX3" s="180"/>
      <c r="AY3" s="180"/>
      <c r="AZ3" s="180"/>
      <c r="BA3" s="180"/>
      <c r="BB3" s="180"/>
      <c r="BC3" s="180"/>
      <c r="BD3" s="180"/>
      <c r="BE3" s="181"/>
    </row>
    <row r="4" spans="1:57" ht="29.25" customHeight="1">
      <c r="A4" s="166"/>
      <c r="B4" s="170"/>
      <c r="C4" s="171"/>
      <c r="D4" s="172"/>
      <c r="E4" s="162"/>
      <c r="F4" s="162"/>
      <c r="G4" s="163"/>
      <c r="H4" s="163"/>
      <c r="I4" s="163"/>
      <c r="J4" s="163"/>
      <c r="K4" s="164" t="s">
        <v>16</v>
      </c>
      <c r="L4" s="163" t="s">
        <v>17</v>
      </c>
      <c r="M4" s="163" t="s">
        <v>18</v>
      </c>
      <c r="N4" s="162" t="s">
        <v>19</v>
      </c>
      <c r="O4" s="162" t="s">
        <v>20</v>
      </c>
      <c r="P4" s="162" t="s">
        <v>21</v>
      </c>
      <c r="Q4" s="162" t="s">
        <v>22</v>
      </c>
      <c r="R4" s="176" t="s">
        <v>23</v>
      </c>
      <c r="S4" s="163" t="s">
        <v>24</v>
      </c>
      <c r="T4" s="164" t="s">
        <v>25</v>
      </c>
      <c r="U4" s="163" t="s">
        <v>26</v>
      </c>
      <c r="V4" s="163" t="s">
        <v>27</v>
      </c>
      <c r="W4" s="163"/>
      <c r="X4" s="163"/>
      <c r="Y4" s="163"/>
      <c r="Z4" s="163" t="s">
        <v>28</v>
      </c>
      <c r="AA4" s="163" t="s">
        <v>29</v>
      </c>
      <c r="AB4" s="163" t="s">
        <v>30</v>
      </c>
      <c r="AC4" s="163" t="s">
        <v>31</v>
      </c>
      <c r="AD4" s="163" t="s">
        <v>32</v>
      </c>
      <c r="AE4" s="163" t="s">
        <v>33</v>
      </c>
      <c r="AF4" s="163" t="s">
        <v>34</v>
      </c>
      <c r="AG4" s="163" t="s">
        <v>35</v>
      </c>
      <c r="AH4" s="175" t="s">
        <v>51</v>
      </c>
      <c r="AI4" s="162" t="s">
        <v>36</v>
      </c>
      <c r="AJ4" s="173" t="s">
        <v>37</v>
      </c>
      <c r="AK4" s="162" t="s">
        <v>38</v>
      </c>
      <c r="AL4" s="162"/>
      <c r="AM4" s="162" t="s">
        <v>36</v>
      </c>
      <c r="AN4" s="173" t="s">
        <v>37</v>
      </c>
      <c r="AO4" s="162" t="s">
        <v>53</v>
      </c>
      <c r="AP4" s="162"/>
      <c r="AQ4" s="162" t="s">
        <v>54</v>
      </c>
      <c r="AR4" s="162" t="s">
        <v>55</v>
      </c>
      <c r="AS4" s="162" t="s">
        <v>56</v>
      </c>
      <c r="AT4" s="162" t="s">
        <v>39</v>
      </c>
      <c r="AU4" s="162"/>
      <c r="AV4" s="162" t="s">
        <v>40</v>
      </c>
      <c r="AW4" s="162"/>
      <c r="AX4" s="182" t="s">
        <v>209</v>
      </c>
      <c r="AY4" s="183"/>
      <c r="AZ4" s="182" t="s">
        <v>258</v>
      </c>
      <c r="BA4" s="183"/>
      <c r="BB4" s="182" t="s">
        <v>392</v>
      </c>
      <c r="BC4" s="183"/>
      <c r="BD4" s="182" t="s">
        <v>517</v>
      </c>
      <c r="BE4" s="183"/>
    </row>
    <row r="5" spans="1:57" ht="29.25" customHeight="1">
      <c r="A5" s="166"/>
      <c r="B5" s="51" t="s">
        <v>41</v>
      </c>
      <c r="C5" s="51" t="s">
        <v>42</v>
      </c>
      <c r="D5" s="51" t="s">
        <v>57</v>
      </c>
      <c r="E5" s="162"/>
      <c r="F5" s="162"/>
      <c r="G5" s="163"/>
      <c r="H5" s="52" t="s">
        <v>43</v>
      </c>
      <c r="I5" s="52" t="s">
        <v>44</v>
      </c>
      <c r="J5" s="52" t="s">
        <v>45</v>
      </c>
      <c r="K5" s="164"/>
      <c r="L5" s="163"/>
      <c r="M5" s="163"/>
      <c r="N5" s="162"/>
      <c r="O5" s="162"/>
      <c r="P5" s="162"/>
      <c r="Q5" s="162"/>
      <c r="R5" s="177"/>
      <c r="S5" s="163"/>
      <c r="T5" s="164"/>
      <c r="U5" s="163"/>
      <c r="V5" s="52" t="s">
        <v>28</v>
      </c>
      <c r="W5" s="52" t="s">
        <v>46</v>
      </c>
      <c r="X5" s="52" t="s">
        <v>47</v>
      </c>
      <c r="Y5" s="53" t="s">
        <v>48</v>
      </c>
      <c r="Z5" s="163"/>
      <c r="AA5" s="163"/>
      <c r="AB5" s="163"/>
      <c r="AC5" s="163"/>
      <c r="AD5" s="163"/>
      <c r="AE5" s="163"/>
      <c r="AF5" s="163"/>
      <c r="AG5" s="163"/>
      <c r="AH5" s="163"/>
      <c r="AI5" s="162"/>
      <c r="AJ5" s="173"/>
      <c r="AK5" s="162"/>
      <c r="AL5" s="162"/>
      <c r="AM5" s="162"/>
      <c r="AN5" s="173"/>
      <c r="AO5" s="162"/>
      <c r="AP5" s="162"/>
      <c r="AQ5" s="162"/>
      <c r="AR5" s="162"/>
      <c r="AS5" s="162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</row>
    <row r="6" spans="1:57" ht="29.25" customHeight="1">
      <c r="A6" s="55"/>
      <c r="B6" s="51"/>
      <c r="C6" s="51"/>
      <c r="D6" s="51"/>
      <c r="E6" s="51"/>
      <c r="F6" s="51"/>
      <c r="G6" s="52"/>
      <c r="H6" s="52"/>
      <c r="I6" s="52"/>
      <c r="J6" s="17">
        <f>SUM(J7:J99)</f>
        <v>2259069350</v>
      </c>
      <c r="K6" s="53"/>
      <c r="L6" s="52"/>
      <c r="M6" s="20"/>
      <c r="N6" s="51"/>
      <c r="O6" s="51"/>
      <c r="P6" s="51"/>
      <c r="Q6" s="51"/>
      <c r="R6" s="44"/>
      <c r="S6" s="45"/>
      <c r="T6" s="53"/>
      <c r="U6" s="52"/>
      <c r="V6" s="52"/>
      <c r="W6" s="52"/>
      <c r="X6" s="40"/>
      <c r="Y6" s="53"/>
      <c r="Z6" s="52"/>
      <c r="AA6" s="52"/>
      <c r="AB6" s="52"/>
      <c r="AC6" s="52"/>
      <c r="AD6" s="52"/>
      <c r="AE6" s="52"/>
      <c r="AF6" s="52"/>
      <c r="AG6" s="17">
        <f>SUM(AG7:AG99)</f>
        <v>2079531940</v>
      </c>
      <c r="AH6" s="2">
        <f t="shared" ref="AH6:AH24" si="0">SUM(AG6/J6)*100</f>
        <v>92.052594135722316</v>
      </c>
      <c r="AI6" s="51"/>
      <c r="AJ6" s="48"/>
      <c r="AK6" s="51"/>
      <c r="AL6" s="51"/>
      <c r="AM6" s="51"/>
      <c r="AN6" s="54"/>
      <c r="AO6" s="51"/>
      <c r="AP6" s="14"/>
      <c r="AQ6" s="51"/>
      <c r="AR6" s="51"/>
      <c r="AS6" s="51"/>
      <c r="AT6" s="7"/>
      <c r="AU6" s="5"/>
      <c r="AV6" s="7"/>
      <c r="AW6" s="5"/>
      <c r="AX6" s="21"/>
      <c r="AY6" s="21"/>
      <c r="AZ6" s="21"/>
      <c r="BA6" s="21"/>
      <c r="BB6" s="21"/>
      <c r="BC6" s="21"/>
      <c r="BD6" s="21"/>
      <c r="BE6" s="21"/>
    </row>
    <row r="7" spans="1:57" ht="29.25" customHeight="1">
      <c r="A7" s="24">
        <v>1</v>
      </c>
      <c r="B7" s="26" t="s">
        <v>75</v>
      </c>
      <c r="C7" s="26" t="s">
        <v>76</v>
      </c>
      <c r="D7" s="25">
        <v>42370</v>
      </c>
      <c r="E7" s="26" t="s">
        <v>52</v>
      </c>
      <c r="F7" s="26" t="s">
        <v>120</v>
      </c>
      <c r="G7" s="27" t="s">
        <v>113</v>
      </c>
      <c r="H7" s="27" t="str">
        <f>G7</f>
        <v>2016년도 한국만화영상진흥원 시설관리(시설, 경비, 미화) 용역</v>
      </c>
      <c r="I7" s="27" t="s">
        <v>114</v>
      </c>
      <c r="J7" s="28">
        <v>934560000</v>
      </c>
      <c r="K7" s="25">
        <v>42347</v>
      </c>
      <c r="L7" s="27" t="s">
        <v>115</v>
      </c>
      <c r="M7" s="37">
        <v>0.87744999999999995</v>
      </c>
      <c r="N7" s="26" t="s">
        <v>116</v>
      </c>
      <c r="O7" s="26" t="s">
        <v>117</v>
      </c>
      <c r="P7" s="26" t="s">
        <v>118</v>
      </c>
      <c r="Q7" s="26" t="s">
        <v>122</v>
      </c>
      <c r="R7" s="60">
        <f>J7</f>
        <v>934560000</v>
      </c>
      <c r="S7" s="41">
        <v>925628000</v>
      </c>
      <c r="T7" s="29">
        <v>42353</v>
      </c>
      <c r="U7" s="27">
        <v>735</v>
      </c>
      <c r="V7" s="27" t="s">
        <v>119</v>
      </c>
      <c r="W7" s="27" t="s">
        <v>123</v>
      </c>
      <c r="X7" s="41">
        <v>812312370</v>
      </c>
      <c r="Y7" s="29"/>
      <c r="Z7" s="27" t="s">
        <v>119</v>
      </c>
      <c r="AA7" s="26" t="s">
        <v>101</v>
      </c>
      <c r="AB7" s="27" t="s">
        <v>123</v>
      </c>
      <c r="AC7" s="27">
        <v>1</v>
      </c>
      <c r="AD7" s="25">
        <v>42370</v>
      </c>
      <c r="AE7" s="25">
        <v>42370</v>
      </c>
      <c r="AF7" s="25">
        <v>42735</v>
      </c>
      <c r="AG7" s="28">
        <v>812312370</v>
      </c>
      <c r="AH7" s="62">
        <f>SUM(AG7/S7)</f>
        <v>0.87757972965381337</v>
      </c>
      <c r="AI7" s="26"/>
      <c r="AJ7" s="49"/>
      <c r="AK7" s="26"/>
      <c r="AL7" s="26"/>
      <c r="AM7" s="26"/>
      <c r="AN7" s="31"/>
      <c r="AO7" s="26"/>
      <c r="AP7" s="35"/>
      <c r="AQ7" s="24" t="s">
        <v>103</v>
      </c>
      <c r="AR7" s="32"/>
      <c r="AS7" s="32"/>
      <c r="AT7" s="33"/>
      <c r="AU7" s="34"/>
      <c r="AV7" s="32"/>
      <c r="AW7" s="35"/>
      <c r="AX7" s="32">
        <v>42404</v>
      </c>
      <c r="AY7" s="35">
        <v>67692690</v>
      </c>
      <c r="AZ7" s="32">
        <v>42438</v>
      </c>
      <c r="BA7" s="35">
        <v>67692690</v>
      </c>
      <c r="BB7" s="32">
        <v>42465</v>
      </c>
      <c r="BC7" s="35">
        <v>67692690</v>
      </c>
      <c r="BD7" s="32"/>
      <c r="BE7" s="35"/>
    </row>
    <row r="8" spans="1:57" ht="29.25" customHeight="1">
      <c r="A8" s="24">
        <v>2</v>
      </c>
      <c r="B8" s="26" t="s">
        <v>75</v>
      </c>
      <c r="C8" s="26" t="s">
        <v>76</v>
      </c>
      <c r="D8" s="25">
        <v>42373</v>
      </c>
      <c r="E8" s="26" t="s">
        <v>52</v>
      </c>
      <c r="F8" s="26" t="s">
        <v>60</v>
      </c>
      <c r="G8" s="27" t="s">
        <v>97</v>
      </c>
      <c r="H8" s="27" t="str">
        <f t="shared" ref="H8:H41" si="1">G8</f>
        <v>2016년도 승강기 및 에스컬레이터 유지보수</v>
      </c>
      <c r="I8" s="27" t="s">
        <v>98</v>
      </c>
      <c r="J8" s="28">
        <v>10977120</v>
      </c>
      <c r="K8" s="29"/>
      <c r="L8" s="27"/>
      <c r="M8" s="37"/>
      <c r="N8" s="26"/>
      <c r="O8" s="26"/>
      <c r="P8" s="26"/>
      <c r="Q8" s="26"/>
      <c r="R8" s="46"/>
      <c r="S8" s="47"/>
      <c r="T8" s="29"/>
      <c r="U8" s="27"/>
      <c r="V8" s="27"/>
      <c r="W8" s="27"/>
      <c r="X8" s="43"/>
      <c r="Y8" s="29"/>
      <c r="Z8" s="27" t="s">
        <v>100</v>
      </c>
      <c r="AA8" s="26" t="s">
        <v>101</v>
      </c>
      <c r="AB8" s="27" t="s">
        <v>102</v>
      </c>
      <c r="AC8" s="27"/>
      <c r="AD8" s="25">
        <v>42373</v>
      </c>
      <c r="AE8" s="25">
        <v>42373</v>
      </c>
      <c r="AF8" s="25">
        <v>42735</v>
      </c>
      <c r="AG8" s="28">
        <v>10686720</v>
      </c>
      <c r="AH8" s="30">
        <f t="shared" si="0"/>
        <v>97.354497354497354</v>
      </c>
      <c r="AI8" s="26"/>
      <c r="AJ8" s="49"/>
      <c r="AK8" s="26"/>
      <c r="AL8" s="26"/>
      <c r="AM8" s="26"/>
      <c r="AN8" s="31"/>
      <c r="AO8" s="26"/>
      <c r="AP8" s="35"/>
      <c r="AQ8" s="24" t="s">
        <v>216</v>
      </c>
      <c r="AR8" s="32"/>
      <c r="AS8" s="32"/>
      <c r="AT8" s="33"/>
      <c r="AU8" s="34"/>
      <c r="AV8" s="32"/>
      <c r="AW8" s="35"/>
      <c r="AX8" s="32">
        <v>42404</v>
      </c>
      <c r="AY8" s="35">
        <v>890560</v>
      </c>
      <c r="AZ8" s="32">
        <v>42433</v>
      </c>
      <c r="BA8" s="35">
        <v>890560</v>
      </c>
      <c r="BB8" s="32">
        <v>42465</v>
      </c>
      <c r="BC8" s="35">
        <v>890560</v>
      </c>
      <c r="BD8" s="32"/>
      <c r="BE8" s="35"/>
    </row>
    <row r="9" spans="1:57" ht="29.25" customHeight="1">
      <c r="A9" s="55">
        <v>3</v>
      </c>
      <c r="B9" s="51" t="s">
        <v>83</v>
      </c>
      <c r="C9" s="51" t="s">
        <v>84</v>
      </c>
      <c r="D9" s="1">
        <v>42374</v>
      </c>
      <c r="E9" s="51" t="s">
        <v>52</v>
      </c>
      <c r="F9" s="51" t="s">
        <v>60</v>
      </c>
      <c r="G9" s="52" t="s">
        <v>85</v>
      </c>
      <c r="H9" s="52" t="str">
        <f>G9</f>
        <v>문화공감 3.0 카툰공감100 「시니어 만화교실」, 「만화시민기자양성교실」 운영 용역</v>
      </c>
      <c r="I9" s="52" t="s">
        <v>86</v>
      </c>
      <c r="J9" s="18">
        <v>20000000</v>
      </c>
      <c r="K9" s="53"/>
      <c r="L9" s="52"/>
      <c r="M9" s="20"/>
      <c r="N9" s="51"/>
      <c r="O9" s="51"/>
      <c r="P9" s="51"/>
      <c r="Q9" s="51"/>
      <c r="R9" s="44"/>
      <c r="S9" s="45"/>
      <c r="T9" s="53"/>
      <c r="U9" s="52"/>
      <c r="V9" s="52"/>
      <c r="W9" s="52"/>
      <c r="X9" s="40"/>
      <c r="Y9" s="53"/>
      <c r="Z9" s="52" t="s">
        <v>87</v>
      </c>
      <c r="AA9" s="51" t="s">
        <v>88</v>
      </c>
      <c r="AB9" s="52" t="s">
        <v>89</v>
      </c>
      <c r="AC9" s="52"/>
      <c r="AD9" s="1">
        <v>42376</v>
      </c>
      <c r="AE9" s="1">
        <v>42376</v>
      </c>
      <c r="AF9" s="1">
        <v>42490</v>
      </c>
      <c r="AG9" s="18">
        <v>19400000</v>
      </c>
      <c r="AH9" s="2">
        <f>SUM(AG9/J9)*100</f>
        <v>97</v>
      </c>
      <c r="AI9" s="51"/>
      <c r="AJ9" s="48"/>
      <c r="AK9" s="51"/>
      <c r="AL9" s="51"/>
      <c r="AM9" s="51"/>
      <c r="AN9" s="54"/>
      <c r="AO9" s="51"/>
      <c r="AP9" s="14"/>
      <c r="AQ9" s="55" t="str">
        <f t="shared" ref="AQ9:AQ13" si="2">C9</f>
        <v>안윤선</v>
      </c>
      <c r="AR9" s="16">
        <v>42489</v>
      </c>
      <c r="AS9" s="16">
        <v>42489</v>
      </c>
      <c r="AT9" s="7"/>
      <c r="AU9" s="19"/>
      <c r="AV9" s="16"/>
      <c r="AW9" s="14"/>
      <c r="AX9" s="21"/>
      <c r="AY9" s="21"/>
      <c r="AZ9" s="21"/>
      <c r="BA9" s="21"/>
      <c r="BB9" s="21"/>
      <c r="BC9" s="21"/>
      <c r="BD9" s="21"/>
      <c r="BE9" s="21"/>
    </row>
    <row r="10" spans="1:57" ht="29.25" customHeight="1">
      <c r="A10" s="55">
        <v>4</v>
      </c>
      <c r="B10" s="51" t="s">
        <v>58</v>
      </c>
      <c r="C10" s="51" t="s">
        <v>65</v>
      </c>
      <c r="D10" s="1">
        <v>42376</v>
      </c>
      <c r="E10" s="51" t="s">
        <v>52</v>
      </c>
      <c r="F10" s="51" t="s">
        <v>60</v>
      </c>
      <c r="G10" s="52" t="s">
        <v>61</v>
      </c>
      <c r="H10" s="52" t="str">
        <f>G10</f>
        <v xml:space="preserve">「Webtoon Playground」 전시미디어 콘텐츠 제작 용역 </v>
      </c>
      <c r="I10" s="52" t="s">
        <v>62</v>
      </c>
      <c r="J10" s="18">
        <v>12100000</v>
      </c>
      <c r="K10" s="53"/>
      <c r="L10" s="52"/>
      <c r="M10" s="20"/>
      <c r="N10" s="51"/>
      <c r="O10" s="51"/>
      <c r="P10" s="51"/>
      <c r="Q10" s="51"/>
      <c r="R10" s="44"/>
      <c r="S10" s="45"/>
      <c r="T10" s="53"/>
      <c r="U10" s="52"/>
      <c r="V10" s="52"/>
      <c r="W10" s="52"/>
      <c r="X10" s="40"/>
      <c r="Y10" s="53"/>
      <c r="Z10" s="52" t="s">
        <v>63</v>
      </c>
      <c r="AA10" s="51" t="s">
        <v>64</v>
      </c>
      <c r="AB10" s="52" t="s">
        <v>59</v>
      </c>
      <c r="AC10" s="52"/>
      <c r="AD10" s="1">
        <v>42377</v>
      </c>
      <c r="AE10" s="1">
        <v>42380</v>
      </c>
      <c r="AF10" s="1">
        <v>42400</v>
      </c>
      <c r="AG10" s="18">
        <v>11000000</v>
      </c>
      <c r="AH10" s="2">
        <f>SUM(AG10/J10)*100</f>
        <v>90.909090909090907</v>
      </c>
      <c r="AI10" s="51"/>
      <c r="AJ10" s="48"/>
      <c r="AK10" s="51"/>
      <c r="AL10" s="51"/>
      <c r="AM10" s="51"/>
      <c r="AN10" s="54"/>
      <c r="AO10" s="51"/>
      <c r="AP10" s="14"/>
      <c r="AQ10" s="55" t="str">
        <f t="shared" si="2"/>
        <v>박은주</v>
      </c>
      <c r="AR10" s="16">
        <v>42400</v>
      </c>
      <c r="AS10" s="16">
        <v>42404</v>
      </c>
      <c r="AT10" s="7"/>
      <c r="AU10" s="19"/>
      <c r="AV10" s="16">
        <v>42405</v>
      </c>
      <c r="AW10" s="14">
        <f>SUM(AG10-AU10)</f>
        <v>11000000</v>
      </c>
      <c r="AX10" s="21"/>
      <c r="AY10" s="21"/>
      <c r="AZ10" s="21"/>
      <c r="BA10" s="21"/>
      <c r="BB10" s="21"/>
      <c r="BC10" s="21"/>
      <c r="BD10" s="21"/>
      <c r="BE10" s="21"/>
    </row>
    <row r="11" spans="1:57" ht="29.25" customHeight="1">
      <c r="A11" s="55">
        <v>5</v>
      </c>
      <c r="B11" s="51" t="s">
        <v>58</v>
      </c>
      <c r="C11" s="51" t="s">
        <v>65</v>
      </c>
      <c r="D11" s="1">
        <v>42376</v>
      </c>
      <c r="E11" s="51" t="s">
        <v>52</v>
      </c>
      <c r="F11" s="51" t="s">
        <v>60</v>
      </c>
      <c r="G11" s="52" t="s">
        <v>78</v>
      </c>
      <c r="H11" s="52" t="str">
        <f>G11</f>
        <v>「Webtoon Playground」 전시 설치 용역</v>
      </c>
      <c r="I11" s="52" t="s">
        <v>79</v>
      </c>
      <c r="J11" s="18">
        <v>19800000</v>
      </c>
      <c r="K11" s="53"/>
      <c r="L11" s="52"/>
      <c r="M11" s="20"/>
      <c r="N11" s="51"/>
      <c r="O11" s="51"/>
      <c r="P11" s="51"/>
      <c r="Q11" s="51"/>
      <c r="R11" s="44"/>
      <c r="S11" s="45"/>
      <c r="T11" s="53"/>
      <c r="U11" s="52"/>
      <c r="V11" s="52"/>
      <c r="W11" s="52"/>
      <c r="X11" s="40"/>
      <c r="Y11" s="53"/>
      <c r="Z11" s="52" t="s">
        <v>80</v>
      </c>
      <c r="AA11" s="51" t="s">
        <v>81</v>
      </c>
      <c r="AB11" s="52" t="s">
        <v>82</v>
      </c>
      <c r="AC11" s="52"/>
      <c r="AD11" s="1">
        <v>42377</v>
      </c>
      <c r="AE11" s="1">
        <v>42380</v>
      </c>
      <c r="AF11" s="1">
        <v>42426</v>
      </c>
      <c r="AG11" s="18">
        <v>19500000</v>
      </c>
      <c r="AH11" s="2">
        <f>SUM(AG11/J11)*100</f>
        <v>98.484848484848484</v>
      </c>
      <c r="AI11" s="51"/>
      <c r="AJ11" s="48"/>
      <c r="AK11" s="51"/>
      <c r="AL11" s="51"/>
      <c r="AM11" s="51"/>
      <c r="AN11" s="54"/>
      <c r="AO11" s="51"/>
      <c r="AP11" s="14"/>
      <c r="AQ11" s="55" t="str">
        <f t="shared" si="2"/>
        <v>박은주</v>
      </c>
      <c r="AR11" s="16">
        <v>42426</v>
      </c>
      <c r="AS11" s="16">
        <v>42426</v>
      </c>
      <c r="AT11" s="7"/>
      <c r="AU11" s="19"/>
      <c r="AV11" s="16">
        <v>42433</v>
      </c>
      <c r="AW11" s="14">
        <f>SUM(AG11-AU11)</f>
        <v>19500000</v>
      </c>
      <c r="AX11" s="21"/>
      <c r="AY11" s="21"/>
      <c r="AZ11" s="21"/>
      <c r="BA11" s="21"/>
      <c r="BB11" s="21"/>
      <c r="BC11" s="21"/>
      <c r="BD11" s="21"/>
      <c r="BE11" s="21"/>
    </row>
    <row r="12" spans="1:57" ht="29.25" customHeight="1">
      <c r="A12" s="55">
        <v>6</v>
      </c>
      <c r="B12" s="51" t="s">
        <v>58</v>
      </c>
      <c r="C12" s="51" t="s">
        <v>65</v>
      </c>
      <c r="D12" s="1">
        <v>42376</v>
      </c>
      <c r="E12" s="51" t="s">
        <v>52</v>
      </c>
      <c r="F12" s="51" t="s">
        <v>60</v>
      </c>
      <c r="G12" s="52" t="s">
        <v>70</v>
      </c>
      <c r="H12" s="52" t="str">
        <f>G12</f>
        <v>「Webtoon Playground」 홍보물 제작 용역</v>
      </c>
      <c r="I12" s="52" t="s">
        <v>71</v>
      </c>
      <c r="J12" s="18">
        <v>15950000</v>
      </c>
      <c r="K12" s="53"/>
      <c r="L12" s="52"/>
      <c r="M12" s="20"/>
      <c r="N12" s="51"/>
      <c r="O12" s="51"/>
      <c r="P12" s="51"/>
      <c r="Q12" s="51"/>
      <c r="R12" s="44"/>
      <c r="S12" s="45"/>
      <c r="T12" s="53"/>
      <c r="U12" s="52"/>
      <c r="V12" s="52"/>
      <c r="W12" s="52"/>
      <c r="X12" s="40"/>
      <c r="Y12" s="53"/>
      <c r="Z12" s="52" t="s">
        <v>72</v>
      </c>
      <c r="AA12" s="51" t="s">
        <v>73</v>
      </c>
      <c r="AB12" s="52" t="s">
        <v>74</v>
      </c>
      <c r="AC12" s="52"/>
      <c r="AD12" s="1">
        <v>42380</v>
      </c>
      <c r="AE12" s="1">
        <v>42380</v>
      </c>
      <c r="AF12" s="1">
        <v>42400</v>
      </c>
      <c r="AG12" s="18">
        <v>13500000</v>
      </c>
      <c r="AH12" s="2">
        <f>SUM(AG12/J12)*100</f>
        <v>84.639498432601883</v>
      </c>
      <c r="AI12" s="51"/>
      <c r="AJ12" s="48"/>
      <c r="AK12" s="51"/>
      <c r="AL12" s="51"/>
      <c r="AM12" s="51"/>
      <c r="AN12" s="54"/>
      <c r="AO12" s="51"/>
      <c r="AP12" s="14"/>
      <c r="AQ12" s="55" t="str">
        <f t="shared" si="2"/>
        <v>박은주</v>
      </c>
      <c r="AR12" s="16">
        <v>42400</v>
      </c>
      <c r="AS12" s="16">
        <v>42404</v>
      </c>
      <c r="AT12" s="7"/>
      <c r="AU12" s="19"/>
      <c r="AV12" s="16">
        <v>42405</v>
      </c>
      <c r="AW12" s="14">
        <f>SUM(AG12-AU12)</f>
        <v>13500000</v>
      </c>
      <c r="AX12" s="21"/>
      <c r="AY12" s="21"/>
      <c r="AZ12" s="21"/>
      <c r="BA12" s="21"/>
      <c r="BB12" s="21"/>
      <c r="BC12" s="21"/>
      <c r="BD12" s="21"/>
      <c r="BE12" s="21"/>
    </row>
    <row r="13" spans="1:57" ht="29.25" customHeight="1">
      <c r="A13" s="55">
        <v>7</v>
      </c>
      <c r="B13" s="51" t="s">
        <v>58</v>
      </c>
      <c r="C13" s="51" t="s">
        <v>65</v>
      </c>
      <c r="D13" s="1">
        <v>42376</v>
      </c>
      <c r="E13" s="51" t="s">
        <v>52</v>
      </c>
      <c r="F13" s="51" t="s">
        <v>60</v>
      </c>
      <c r="G13" s="52" t="s">
        <v>69</v>
      </c>
      <c r="H13" s="52" t="str">
        <f>G13</f>
        <v>「Webtoon Playground」 컨퍼런스 운용 용역</v>
      </c>
      <c r="I13" s="52" t="s">
        <v>66</v>
      </c>
      <c r="J13" s="18">
        <v>20040000</v>
      </c>
      <c r="K13" s="53"/>
      <c r="L13" s="52"/>
      <c r="M13" s="20"/>
      <c r="N13" s="51"/>
      <c r="O13" s="51"/>
      <c r="P13" s="51"/>
      <c r="Q13" s="51"/>
      <c r="R13" s="44"/>
      <c r="S13" s="45"/>
      <c r="T13" s="53"/>
      <c r="U13" s="52"/>
      <c r="V13" s="52"/>
      <c r="W13" s="52"/>
      <c r="X13" s="40"/>
      <c r="Y13" s="53"/>
      <c r="Z13" s="52" t="s">
        <v>343</v>
      </c>
      <c r="AA13" s="51" t="s">
        <v>67</v>
      </c>
      <c r="AB13" s="52" t="s">
        <v>68</v>
      </c>
      <c r="AC13" s="52"/>
      <c r="AD13" s="1">
        <v>42380</v>
      </c>
      <c r="AE13" s="1">
        <v>42380</v>
      </c>
      <c r="AF13" s="1">
        <v>42426</v>
      </c>
      <c r="AG13" s="18">
        <v>19000000</v>
      </c>
      <c r="AH13" s="2">
        <f>SUM(AG13/J13)*100</f>
        <v>94.810379241516955</v>
      </c>
      <c r="AI13" s="51"/>
      <c r="AJ13" s="48"/>
      <c r="AK13" s="51"/>
      <c r="AL13" s="51"/>
      <c r="AM13" s="51"/>
      <c r="AN13" s="54"/>
      <c r="AO13" s="51"/>
      <c r="AP13" s="14"/>
      <c r="AQ13" s="55" t="str">
        <f t="shared" si="2"/>
        <v>박은주</v>
      </c>
      <c r="AR13" s="16">
        <v>42426</v>
      </c>
      <c r="AS13" s="16">
        <v>42426</v>
      </c>
      <c r="AT13" s="7"/>
      <c r="AU13" s="19"/>
      <c r="AV13" s="16">
        <v>42433</v>
      </c>
      <c r="AW13" s="14">
        <f>SUM(AG13-AU13)</f>
        <v>19000000</v>
      </c>
      <c r="AX13" s="21"/>
      <c r="AY13" s="21"/>
      <c r="AZ13" s="21"/>
      <c r="BA13" s="21"/>
      <c r="BB13" s="21"/>
      <c r="BC13" s="21"/>
      <c r="BD13" s="21"/>
      <c r="BE13" s="21"/>
    </row>
    <row r="14" spans="1:57" ht="29.25" customHeight="1">
      <c r="A14" s="24">
        <v>8</v>
      </c>
      <c r="B14" s="26" t="s">
        <v>75</v>
      </c>
      <c r="C14" s="26" t="s">
        <v>76</v>
      </c>
      <c r="D14" s="25">
        <v>42374</v>
      </c>
      <c r="E14" s="26" t="s">
        <v>52</v>
      </c>
      <c r="F14" s="26" t="s">
        <v>121</v>
      </c>
      <c r="G14" s="27" t="s">
        <v>77</v>
      </c>
      <c r="H14" s="27" t="str">
        <f t="shared" si="1"/>
        <v>2016년도 정보통신시스템 유지보수 용역</v>
      </c>
      <c r="I14" s="27" t="s">
        <v>99</v>
      </c>
      <c r="J14" s="28">
        <v>15612000</v>
      </c>
      <c r="K14" s="29"/>
      <c r="L14" s="27"/>
      <c r="M14" s="37"/>
      <c r="N14" s="26"/>
      <c r="O14" s="26"/>
      <c r="P14" s="26"/>
      <c r="Q14" s="26"/>
      <c r="R14" s="46"/>
      <c r="S14" s="47"/>
      <c r="T14" s="29"/>
      <c r="U14" s="27"/>
      <c r="V14" s="27"/>
      <c r="W14" s="27"/>
      <c r="X14" s="43"/>
      <c r="Y14" s="29"/>
      <c r="Z14" s="27" t="s">
        <v>213</v>
      </c>
      <c r="AA14" s="26" t="s">
        <v>214</v>
      </c>
      <c r="AB14" s="27" t="s">
        <v>215</v>
      </c>
      <c r="AC14" s="27"/>
      <c r="AD14" s="25">
        <v>42381</v>
      </c>
      <c r="AE14" s="25">
        <v>42381</v>
      </c>
      <c r="AF14" s="25">
        <v>42735</v>
      </c>
      <c r="AG14" s="28">
        <v>14050000</v>
      </c>
      <c r="AH14" s="30">
        <f t="shared" si="0"/>
        <v>89.994875736612869</v>
      </c>
      <c r="AI14" s="26"/>
      <c r="AJ14" s="49"/>
      <c r="AK14" s="26"/>
      <c r="AL14" s="26"/>
      <c r="AM14" s="26"/>
      <c r="AN14" s="31"/>
      <c r="AO14" s="26"/>
      <c r="AP14" s="35"/>
      <c r="AQ14" s="24" t="s">
        <v>216</v>
      </c>
      <c r="AR14" s="32"/>
      <c r="AS14" s="32"/>
      <c r="AT14" s="33"/>
      <c r="AU14" s="34"/>
      <c r="AV14" s="32"/>
      <c r="AW14" s="35"/>
      <c r="AX14" s="32">
        <v>42404</v>
      </c>
      <c r="AY14" s="35">
        <v>1170830</v>
      </c>
      <c r="AZ14" s="32">
        <v>42431</v>
      </c>
      <c r="BA14" s="35">
        <v>1170830</v>
      </c>
      <c r="BB14" s="32">
        <v>42465</v>
      </c>
      <c r="BC14" s="35">
        <v>1170830</v>
      </c>
      <c r="BD14" s="32"/>
      <c r="BE14" s="35"/>
    </row>
    <row r="15" spans="1:57" ht="29.25" customHeight="1">
      <c r="A15" s="24">
        <v>9</v>
      </c>
      <c r="B15" s="26" t="s">
        <v>75</v>
      </c>
      <c r="C15" s="26" t="s">
        <v>103</v>
      </c>
      <c r="D15" s="25">
        <v>42374</v>
      </c>
      <c r="E15" s="26" t="s">
        <v>52</v>
      </c>
      <c r="F15" s="26" t="s">
        <v>147</v>
      </c>
      <c r="G15" s="27" t="s">
        <v>104</v>
      </c>
      <c r="H15" s="27" t="str">
        <f t="shared" si="1"/>
        <v>2016년도 통합홈페이지 유지보수 용역</v>
      </c>
      <c r="I15" s="27" t="s">
        <v>105</v>
      </c>
      <c r="J15" s="28">
        <v>12000000</v>
      </c>
      <c r="K15" s="29"/>
      <c r="L15" s="27"/>
      <c r="M15" s="37"/>
      <c r="N15" s="26"/>
      <c r="O15" s="26"/>
      <c r="P15" s="26"/>
      <c r="Q15" s="26"/>
      <c r="R15" s="46"/>
      <c r="S15" s="47"/>
      <c r="T15" s="29"/>
      <c r="U15" s="27"/>
      <c r="V15" s="27"/>
      <c r="W15" s="27"/>
      <c r="X15" s="43"/>
      <c r="Y15" s="29"/>
      <c r="Z15" s="27" t="s">
        <v>106</v>
      </c>
      <c r="AA15" s="26" t="s">
        <v>915</v>
      </c>
      <c r="AB15" s="27" t="s">
        <v>107</v>
      </c>
      <c r="AC15" s="27"/>
      <c r="AD15" s="25">
        <v>42381</v>
      </c>
      <c r="AE15" s="25">
        <v>42381</v>
      </c>
      <c r="AF15" s="25">
        <v>42735</v>
      </c>
      <c r="AG15" s="28">
        <v>11040000</v>
      </c>
      <c r="AH15" s="30">
        <f t="shared" si="0"/>
        <v>92</v>
      </c>
      <c r="AI15" s="26"/>
      <c r="AJ15" s="49"/>
      <c r="AK15" s="26"/>
      <c r="AL15" s="26"/>
      <c r="AM15" s="26"/>
      <c r="AN15" s="31"/>
      <c r="AO15" s="26"/>
      <c r="AP15" s="35"/>
      <c r="AQ15" s="24" t="str">
        <f t="shared" ref="AQ15:AQ30" si="3">C15</f>
        <v>이인철</v>
      </c>
      <c r="AR15" s="32"/>
      <c r="AS15" s="32"/>
      <c r="AT15" s="33"/>
      <c r="AU15" s="34"/>
      <c r="AV15" s="32"/>
      <c r="AW15" s="35"/>
      <c r="AX15" s="32">
        <v>42404</v>
      </c>
      <c r="AY15" s="35">
        <v>920000</v>
      </c>
      <c r="AZ15" s="32">
        <v>42431</v>
      </c>
      <c r="BA15" s="35">
        <v>920000</v>
      </c>
      <c r="BB15" s="32">
        <v>42465</v>
      </c>
      <c r="BC15" s="35">
        <v>920000</v>
      </c>
      <c r="BD15" s="32"/>
      <c r="BE15" s="35"/>
    </row>
    <row r="16" spans="1:57" ht="29.25" customHeight="1">
      <c r="A16" s="24">
        <v>10</v>
      </c>
      <c r="B16" s="26" t="s">
        <v>75</v>
      </c>
      <c r="C16" s="26" t="s">
        <v>103</v>
      </c>
      <c r="D16" s="25">
        <v>42374</v>
      </c>
      <c r="E16" s="26" t="s">
        <v>52</v>
      </c>
      <c r="F16" s="26" t="s">
        <v>147</v>
      </c>
      <c r="G16" s="27" t="s">
        <v>108</v>
      </c>
      <c r="H16" s="27" t="str">
        <f t="shared" si="1"/>
        <v>2016년도 그룹웨어 시스템 유지보수 용역</v>
      </c>
      <c r="I16" s="27" t="s">
        <v>109</v>
      </c>
      <c r="J16" s="28">
        <v>14400000</v>
      </c>
      <c r="K16" s="29"/>
      <c r="L16" s="27"/>
      <c r="M16" s="37"/>
      <c r="N16" s="26"/>
      <c r="O16" s="26"/>
      <c r="P16" s="26"/>
      <c r="Q16" s="26"/>
      <c r="R16" s="46"/>
      <c r="S16" s="47"/>
      <c r="T16" s="29"/>
      <c r="U16" s="27"/>
      <c r="V16" s="27"/>
      <c r="W16" s="27"/>
      <c r="X16" s="43"/>
      <c r="Y16" s="29"/>
      <c r="Z16" s="27" t="s">
        <v>110</v>
      </c>
      <c r="AA16" s="26" t="s">
        <v>111</v>
      </c>
      <c r="AB16" s="27" t="s">
        <v>112</v>
      </c>
      <c r="AC16" s="27"/>
      <c r="AD16" s="25">
        <v>42382</v>
      </c>
      <c r="AE16" s="25">
        <v>42382</v>
      </c>
      <c r="AF16" s="25">
        <v>42735</v>
      </c>
      <c r="AG16" s="28">
        <v>13536000</v>
      </c>
      <c r="AH16" s="30">
        <f t="shared" si="0"/>
        <v>94</v>
      </c>
      <c r="AI16" s="26"/>
      <c r="AJ16" s="49"/>
      <c r="AK16" s="26"/>
      <c r="AL16" s="26"/>
      <c r="AM16" s="26"/>
      <c r="AN16" s="31"/>
      <c r="AO16" s="26"/>
      <c r="AP16" s="35"/>
      <c r="AQ16" s="24" t="str">
        <f t="shared" si="3"/>
        <v>이인철</v>
      </c>
      <c r="AR16" s="32"/>
      <c r="AS16" s="32"/>
      <c r="AT16" s="33"/>
      <c r="AU16" s="34"/>
      <c r="AV16" s="32"/>
      <c r="AW16" s="35"/>
      <c r="AX16" s="32">
        <v>42404</v>
      </c>
      <c r="AY16" s="35">
        <v>1128000</v>
      </c>
      <c r="AZ16" s="32">
        <v>42438</v>
      </c>
      <c r="BA16" s="35">
        <v>1128000</v>
      </c>
      <c r="BB16" s="32">
        <v>42468</v>
      </c>
      <c r="BC16" s="35">
        <v>1128000</v>
      </c>
      <c r="BD16" s="32"/>
      <c r="BE16" s="35"/>
    </row>
    <row r="17" spans="1:57" ht="29.25" customHeight="1">
      <c r="A17" s="55">
        <v>11</v>
      </c>
      <c r="B17" s="51" t="s">
        <v>441</v>
      </c>
      <c r="C17" s="51" t="s">
        <v>90</v>
      </c>
      <c r="D17" s="1">
        <v>42380</v>
      </c>
      <c r="E17" s="51" t="s">
        <v>91</v>
      </c>
      <c r="F17" s="51" t="s">
        <v>60</v>
      </c>
      <c r="G17" s="52" t="s">
        <v>92</v>
      </c>
      <c r="H17" s="52" t="str">
        <f t="shared" si="1"/>
        <v>지역문화(만화, 애니) 콘텐츠 활용 만화문화상품(오르골) 제작</v>
      </c>
      <c r="I17" s="52" t="s">
        <v>93</v>
      </c>
      <c r="J17" s="18">
        <v>5220000</v>
      </c>
      <c r="K17" s="53"/>
      <c r="L17" s="52"/>
      <c r="M17" s="20"/>
      <c r="N17" s="51"/>
      <c r="O17" s="51"/>
      <c r="P17" s="51"/>
      <c r="Q17" s="51"/>
      <c r="R17" s="44"/>
      <c r="S17" s="45"/>
      <c r="T17" s="53"/>
      <c r="U17" s="52"/>
      <c r="V17" s="52"/>
      <c r="W17" s="52"/>
      <c r="X17" s="40"/>
      <c r="Y17" s="53"/>
      <c r="Z17" s="52" t="s">
        <v>94</v>
      </c>
      <c r="AA17" s="51" t="s">
        <v>95</v>
      </c>
      <c r="AB17" s="52" t="s">
        <v>96</v>
      </c>
      <c r="AC17" s="52"/>
      <c r="AD17" s="1">
        <v>42382</v>
      </c>
      <c r="AE17" s="1"/>
      <c r="AF17" s="1">
        <v>42419</v>
      </c>
      <c r="AG17" s="18">
        <v>4820000</v>
      </c>
      <c r="AH17" s="2">
        <f t="shared" si="0"/>
        <v>92.337164750957854</v>
      </c>
      <c r="AI17" s="51"/>
      <c r="AJ17" s="48"/>
      <c r="AK17" s="51"/>
      <c r="AL17" s="51"/>
      <c r="AM17" s="51"/>
      <c r="AN17" s="54"/>
      <c r="AO17" s="51"/>
      <c r="AP17" s="14"/>
      <c r="AQ17" s="55" t="str">
        <f t="shared" si="3"/>
        <v>배은영</v>
      </c>
      <c r="AR17" s="16">
        <v>42395</v>
      </c>
      <c r="AS17" s="16">
        <v>42395</v>
      </c>
      <c r="AT17" s="7"/>
      <c r="AU17" s="19"/>
      <c r="AV17" s="16">
        <v>42396</v>
      </c>
      <c r="AW17" s="14">
        <f t="shared" ref="AW17:AW23" si="4">SUM(AG17-AU17)</f>
        <v>4820000</v>
      </c>
      <c r="AX17" s="21"/>
      <c r="AY17" s="21"/>
      <c r="AZ17" s="21"/>
      <c r="BA17" s="21"/>
      <c r="BB17" s="21"/>
      <c r="BC17" s="21"/>
      <c r="BD17" s="21"/>
      <c r="BE17" s="21"/>
    </row>
    <row r="18" spans="1:57" ht="29.25" customHeight="1">
      <c r="A18" s="55">
        <v>12</v>
      </c>
      <c r="B18" s="51" t="s">
        <v>441</v>
      </c>
      <c r="C18" s="51" t="s">
        <v>90</v>
      </c>
      <c r="D18" s="1">
        <v>42380</v>
      </c>
      <c r="E18" s="51" t="s">
        <v>91</v>
      </c>
      <c r="F18" s="51" t="s">
        <v>60</v>
      </c>
      <c r="G18" s="52" t="s">
        <v>124</v>
      </c>
      <c r="H18" s="52" t="str">
        <f t="shared" si="1"/>
        <v>지역문화(만화, 애니) 콘텐츠 활용 만화문화상품(넥타이) 제작</v>
      </c>
      <c r="I18" s="52" t="s">
        <v>125</v>
      </c>
      <c r="J18" s="18">
        <v>8130000</v>
      </c>
      <c r="K18" s="53"/>
      <c r="L18" s="52"/>
      <c r="M18" s="20"/>
      <c r="N18" s="51"/>
      <c r="O18" s="51"/>
      <c r="P18" s="51"/>
      <c r="Q18" s="51"/>
      <c r="R18" s="44"/>
      <c r="S18" s="45"/>
      <c r="T18" s="53"/>
      <c r="U18" s="52"/>
      <c r="V18" s="52"/>
      <c r="W18" s="52"/>
      <c r="X18" s="40"/>
      <c r="Y18" s="53"/>
      <c r="Z18" s="52" t="s">
        <v>126</v>
      </c>
      <c r="AA18" s="51" t="s">
        <v>127</v>
      </c>
      <c r="AB18" s="52" t="s">
        <v>128</v>
      </c>
      <c r="AC18" s="52"/>
      <c r="AD18" s="1">
        <v>42383</v>
      </c>
      <c r="AE18" s="1"/>
      <c r="AF18" s="1">
        <v>42419</v>
      </c>
      <c r="AG18" s="18">
        <v>7909000</v>
      </c>
      <c r="AH18" s="2">
        <f t="shared" si="0"/>
        <v>97.281672816728175</v>
      </c>
      <c r="AI18" s="51"/>
      <c r="AJ18" s="48"/>
      <c r="AK18" s="51"/>
      <c r="AL18" s="51"/>
      <c r="AM18" s="51"/>
      <c r="AN18" s="54"/>
      <c r="AO18" s="51"/>
      <c r="AP18" s="14"/>
      <c r="AQ18" s="55" t="str">
        <f t="shared" si="3"/>
        <v>배은영</v>
      </c>
      <c r="AR18" s="16">
        <v>42419</v>
      </c>
      <c r="AS18" s="16">
        <v>42419</v>
      </c>
      <c r="AT18" s="7"/>
      <c r="AU18" s="19"/>
      <c r="AV18" s="16">
        <v>42422</v>
      </c>
      <c r="AW18" s="14">
        <f t="shared" si="4"/>
        <v>7909000</v>
      </c>
      <c r="AX18" s="21"/>
      <c r="AY18" s="21"/>
      <c r="AZ18" s="21"/>
      <c r="BA18" s="21"/>
      <c r="BB18" s="21"/>
      <c r="BC18" s="21"/>
      <c r="BD18" s="21"/>
      <c r="BE18" s="21"/>
    </row>
    <row r="19" spans="1:57" ht="29.25" customHeight="1">
      <c r="A19" s="55">
        <v>13</v>
      </c>
      <c r="B19" s="51" t="s">
        <v>153</v>
      </c>
      <c r="C19" s="51" t="s">
        <v>154</v>
      </c>
      <c r="D19" s="1">
        <v>42383</v>
      </c>
      <c r="E19" s="51" t="s">
        <v>91</v>
      </c>
      <c r="F19" s="51" t="s">
        <v>60</v>
      </c>
      <c r="G19" s="52" t="s">
        <v>155</v>
      </c>
      <c r="H19" s="52" t="str">
        <f t="shared" si="1"/>
        <v>문화부 방문(2106년 예산 및 사업 논의)에 따른 기념품 구입</v>
      </c>
      <c r="I19" s="52" t="s">
        <v>157</v>
      </c>
      <c r="J19" s="18">
        <v>130000</v>
      </c>
      <c r="K19" s="53"/>
      <c r="L19" s="52"/>
      <c r="M19" s="20"/>
      <c r="N19" s="51"/>
      <c r="O19" s="51"/>
      <c r="P19" s="51"/>
      <c r="Q19" s="51"/>
      <c r="R19" s="44"/>
      <c r="S19" s="45"/>
      <c r="T19" s="53"/>
      <c r="U19" s="52"/>
      <c r="V19" s="52"/>
      <c r="W19" s="52"/>
      <c r="X19" s="40"/>
      <c r="Y19" s="53"/>
      <c r="Z19" s="52" t="s">
        <v>158</v>
      </c>
      <c r="AA19" s="51" t="s">
        <v>159</v>
      </c>
      <c r="AB19" s="52" t="s">
        <v>160</v>
      </c>
      <c r="AC19" s="52"/>
      <c r="AD19" s="1">
        <v>42383</v>
      </c>
      <c r="AE19" s="1"/>
      <c r="AF19" s="1">
        <v>42383</v>
      </c>
      <c r="AG19" s="18">
        <v>117000</v>
      </c>
      <c r="AH19" s="2">
        <f t="shared" si="0"/>
        <v>90</v>
      </c>
      <c r="AI19" s="51"/>
      <c r="AJ19" s="48"/>
      <c r="AK19" s="51"/>
      <c r="AL19" s="51"/>
      <c r="AM19" s="51"/>
      <c r="AN19" s="54"/>
      <c r="AO19" s="51"/>
      <c r="AP19" s="14"/>
      <c r="AQ19" s="55" t="str">
        <f t="shared" si="3"/>
        <v>임설민</v>
      </c>
      <c r="AR19" s="16">
        <v>42383</v>
      </c>
      <c r="AS19" s="16">
        <v>42383</v>
      </c>
      <c r="AT19" s="7"/>
      <c r="AU19" s="19"/>
      <c r="AV19" s="16">
        <v>42391</v>
      </c>
      <c r="AW19" s="14">
        <f t="shared" si="4"/>
        <v>117000</v>
      </c>
      <c r="AX19" s="21"/>
      <c r="AY19" s="21"/>
      <c r="AZ19" s="21"/>
      <c r="BA19" s="21"/>
      <c r="BB19" s="21"/>
      <c r="BC19" s="21"/>
      <c r="BD19" s="21"/>
      <c r="BE19" s="21"/>
    </row>
    <row r="20" spans="1:57" ht="29.25" customHeight="1">
      <c r="A20" s="55">
        <v>14</v>
      </c>
      <c r="B20" s="51" t="s">
        <v>75</v>
      </c>
      <c r="C20" s="51" t="s">
        <v>76</v>
      </c>
      <c r="D20" s="1">
        <v>42384</v>
      </c>
      <c r="E20" s="51" t="s">
        <v>91</v>
      </c>
      <c r="F20" s="51" t="s">
        <v>60</v>
      </c>
      <c r="G20" s="52" t="s">
        <v>170</v>
      </c>
      <c r="H20" s="52" t="str">
        <f t="shared" si="1"/>
        <v>진흥원 기계실 졸리펌프 수리</v>
      </c>
      <c r="I20" s="52" t="s">
        <v>171</v>
      </c>
      <c r="J20" s="18">
        <v>73700</v>
      </c>
      <c r="K20" s="53"/>
      <c r="L20" s="52"/>
      <c r="M20" s="20"/>
      <c r="N20" s="51"/>
      <c r="O20" s="51"/>
      <c r="P20" s="51"/>
      <c r="Q20" s="51"/>
      <c r="R20" s="44"/>
      <c r="S20" s="45"/>
      <c r="T20" s="53"/>
      <c r="U20" s="52"/>
      <c r="V20" s="52"/>
      <c r="W20" s="52"/>
      <c r="X20" s="40"/>
      <c r="Y20" s="53"/>
      <c r="Z20" s="52" t="s">
        <v>172</v>
      </c>
      <c r="AA20" s="51" t="s">
        <v>173</v>
      </c>
      <c r="AB20" s="52" t="s">
        <v>174</v>
      </c>
      <c r="AC20" s="52"/>
      <c r="AD20" s="1">
        <v>42384</v>
      </c>
      <c r="AE20" s="1">
        <v>42387</v>
      </c>
      <c r="AF20" s="1">
        <v>42387</v>
      </c>
      <c r="AG20" s="18">
        <v>66000</v>
      </c>
      <c r="AH20" s="2">
        <f t="shared" ref="AH20:AH21" si="5">SUM(AG20/J20)*100</f>
        <v>89.552238805970148</v>
      </c>
      <c r="AI20" s="51"/>
      <c r="AJ20" s="48"/>
      <c r="AK20" s="51"/>
      <c r="AL20" s="51"/>
      <c r="AM20" s="51"/>
      <c r="AN20" s="54"/>
      <c r="AO20" s="51"/>
      <c r="AP20" s="14"/>
      <c r="AQ20" s="55" t="str">
        <f t="shared" si="3"/>
        <v>최중국</v>
      </c>
      <c r="AR20" s="16">
        <v>42387</v>
      </c>
      <c r="AS20" s="16">
        <v>42387</v>
      </c>
      <c r="AT20" s="7"/>
      <c r="AU20" s="19"/>
      <c r="AV20" s="16">
        <v>42396</v>
      </c>
      <c r="AW20" s="14">
        <f>SUM(AG20-AU20)</f>
        <v>66000</v>
      </c>
      <c r="AX20" s="21"/>
      <c r="AY20" s="21"/>
      <c r="AZ20" s="21"/>
      <c r="BA20" s="21"/>
      <c r="BB20" s="21"/>
      <c r="BC20" s="21"/>
      <c r="BD20" s="21"/>
      <c r="BE20" s="21"/>
    </row>
    <row r="21" spans="1:57" ht="29.25" customHeight="1">
      <c r="A21" s="24">
        <v>15</v>
      </c>
      <c r="B21" s="26" t="s">
        <v>75</v>
      </c>
      <c r="C21" s="26" t="s">
        <v>103</v>
      </c>
      <c r="D21" s="25">
        <v>42388</v>
      </c>
      <c r="E21" s="26" t="s">
        <v>52</v>
      </c>
      <c r="F21" s="26" t="s">
        <v>60</v>
      </c>
      <c r="G21" s="27" t="s">
        <v>161</v>
      </c>
      <c r="H21" s="27" t="str">
        <f>G21</f>
        <v>2016년도 업무용 PC 유비조수 용역</v>
      </c>
      <c r="I21" s="27" t="s">
        <v>162</v>
      </c>
      <c r="J21" s="28">
        <v>9856000</v>
      </c>
      <c r="K21" s="29"/>
      <c r="L21" s="27"/>
      <c r="M21" s="37"/>
      <c r="N21" s="26"/>
      <c r="O21" s="26"/>
      <c r="P21" s="26"/>
      <c r="Q21" s="26"/>
      <c r="R21" s="46"/>
      <c r="S21" s="47"/>
      <c r="T21" s="29"/>
      <c r="U21" s="27"/>
      <c r="V21" s="27"/>
      <c r="W21" s="27"/>
      <c r="X21" s="43"/>
      <c r="Y21" s="29"/>
      <c r="Z21" s="27" t="s">
        <v>163</v>
      </c>
      <c r="AA21" s="26" t="s">
        <v>164</v>
      </c>
      <c r="AB21" s="27" t="s">
        <v>165</v>
      </c>
      <c r="AC21" s="27"/>
      <c r="AD21" s="25">
        <v>42384</v>
      </c>
      <c r="AE21" s="25">
        <v>42391</v>
      </c>
      <c r="AF21" s="25">
        <v>42735</v>
      </c>
      <c r="AG21" s="28">
        <v>8800000</v>
      </c>
      <c r="AH21" s="30">
        <f t="shared" si="5"/>
        <v>89.285714285714292</v>
      </c>
      <c r="AI21" s="26"/>
      <c r="AJ21" s="49"/>
      <c r="AK21" s="26"/>
      <c r="AL21" s="26"/>
      <c r="AM21" s="26"/>
      <c r="AN21" s="31"/>
      <c r="AO21" s="26"/>
      <c r="AP21" s="35"/>
      <c r="AQ21" s="24" t="s">
        <v>216</v>
      </c>
      <c r="AR21" s="32"/>
      <c r="AS21" s="32"/>
      <c r="AT21" s="33"/>
      <c r="AU21" s="34"/>
      <c r="AV21" s="32"/>
      <c r="AW21" s="35"/>
      <c r="AX21" s="32">
        <v>42438</v>
      </c>
      <c r="AY21" s="35">
        <v>800000</v>
      </c>
      <c r="AZ21" s="32">
        <v>42465</v>
      </c>
      <c r="BA21" s="35">
        <v>800000</v>
      </c>
      <c r="BB21" s="32"/>
      <c r="BC21" s="35"/>
      <c r="BD21" s="32"/>
      <c r="BE21" s="35"/>
    </row>
    <row r="22" spans="1:57" ht="29.25" customHeight="1">
      <c r="A22" s="55">
        <v>16</v>
      </c>
      <c r="B22" s="51" t="s">
        <v>83</v>
      </c>
      <c r="C22" s="51" t="s">
        <v>84</v>
      </c>
      <c r="D22" s="1">
        <v>42382</v>
      </c>
      <c r="E22" s="51" t="s">
        <v>52</v>
      </c>
      <c r="F22" s="51" t="s">
        <v>60</v>
      </c>
      <c r="G22" s="52" t="s">
        <v>129</v>
      </c>
      <c r="H22" s="52" t="str">
        <f>G22</f>
        <v>꿈의 학교 교육 운영을 위한 3D프린터 용 모델링 제작 용역</v>
      </c>
      <c r="I22" s="52" t="s">
        <v>130</v>
      </c>
      <c r="J22" s="18">
        <v>6600000</v>
      </c>
      <c r="K22" s="53"/>
      <c r="L22" s="52"/>
      <c r="M22" s="20"/>
      <c r="N22" s="51"/>
      <c r="O22" s="51"/>
      <c r="P22" s="51"/>
      <c r="Q22" s="51"/>
      <c r="R22" s="44"/>
      <c r="S22" s="45"/>
      <c r="T22" s="53"/>
      <c r="U22" s="52"/>
      <c r="V22" s="52"/>
      <c r="W22" s="52"/>
      <c r="X22" s="40"/>
      <c r="Y22" s="53"/>
      <c r="Z22" s="52" t="s">
        <v>131</v>
      </c>
      <c r="AA22" s="51" t="s">
        <v>133</v>
      </c>
      <c r="AB22" s="52" t="s">
        <v>132</v>
      </c>
      <c r="AC22" s="52"/>
      <c r="AD22" s="1">
        <v>42387</v>
      </c>
      <c r="AE22" s="1">
        <v>42387</v>
      </c>
      <c r="AF22" s="1">
        <v>42394</v>
      </c>
      <c r="AG22" s="18">
        <v>6000000</v>
      </c>
      <c r="AH22" s="2">
        <f>SUM(AG22/J22)*100</f>
        <v>90.909090909090907</v>
      </c>
      <c r="AI22" s="51"/>
      <c r="AJ22" s="48"/>
      <c r="AK22" s="51"/>
      <c r="AL22" s="51"/>
      <c r="AM22" s="51"/>
      <c r="AN22" s="54"/>
      <c r="AO22" s="51"/>
      <c r="AP22" s="14"/>
      <c r="AQ22" s="55" t="str">
        <f t="shared" ref="AQ22:AQ23" si="6">C22</f>
        <v>안윤선</v>
      </c>
      <c r="AR22" s="16">
        <v>42389</v>
      </c>
      <c r="AS22" s="16">
        <v>42389</v>
      </c>
      <c r="AT22" s="7"/>
      <c r="AU22" s="19"/>
      <c r="AV22" s="16">
        <v>42396</v>
      </c>
      <c r="AW22" s="14">
        <f>SUM(AG22-AU22)</f>
        <v>6000000</v>
      </c>
      <c r="AX22" s="21"/>
      <c r="AY22" s="21"/>
      <c r="AZ22" s="21"/>
      <c r="BA22" s="21"/>
      <c r="BB22" s="21"/>
      <c r="BC22" s="21"/>
      <c r="BD22" s="21"/>
      <c r="BE22" s="21"/>
    </row>
    <row r="23" spans="1:57" ht="29.25" customHeight="1">
      <c r="A23" s="55">
        <v>17</v>
      </c>
      <c r="B23" s="51" t="s">
        <v>441</v>
      </c>
      <c r="C23" s="51" t="s">
        <v>134</v>
      </c>
      <c r="D23" s="1">
        <v>42383</v>
      </c>
      <c r="E23" s="51" t="s">
        <v>91</v>
      </c>
      <c r="F23" s="51" t="s">
        <v>148</v>
      </c>
      <c r="G23" s="52" t="s">
        <v>156</v>
      </c>
      <c r="H23" s="52" t="str">
        <f t="shared" si="1"/>
        <v>만화도시 공간특화 및 홍보를 위한 만화포토존 제작 설치</v>
      </c>
      <c r="I23" s="52" t="s">
        <v>135</v>
      </c>
      <c r="J23" s="18">
        <v>10090000</v>
      </c>
      <c r="K23" s="53"/>
      <c r="L23" s="52"/>
      <c r="M23" s="20"/>
      <c r="N23" s="51"/>
      <c r="O23" s="51"/>
      <c r="P23" s="51"/>
      <c r="Q23" s="51"/>
      <c r="R23" s="44"/>
      <c r="S23" s="45"/>
      <c r="T23" s="53"/>
      <c r="U23" s="52"/>
      <c r="V23" s="52"/>
      <c r="W23" s="52"/>
      <c r="X23" s="40"/>
      <c r="Y23" s="53"/>
      <c r="Z23" s="52" t="s">
        <v>136</v>
      </c>
      <c r="AA23" s="51" t="s">
        <v>137</v>
      </c>
      <c r="AB23" s="52" t="s">
        <v>138</v>
      </c>
      <c r="AC23" s="52"/>
      <c r="AD23" s="1">
        <v>42387</v>
      </c>
      <c r="AE23" s="1"/>
      <c r="AF23" s="1">
        <v>42420</v>
      </c>
      <c r="AG23" s="18">
        <v>10000000</v>
      </c>
      <c r="AH23" s="2">
        <f t="shared" ref="AH23" si="7">SUM(AG23/J23)*100</f>
        <v>99.108027750247771</v>
      </c>
      <c r="AI23" s="51"/>
      <c r="AJ23" s="48"/>
      <c r="AK23" s="51"/>
      <c r="AL23" s="51"/>
      <c r="AM23" s="51"/>
      <c r="AN23" s="54"/>
      <c r="AO23" s="51"/>
      <c r="AP23" s="14"/>
      <c r="AQ23" s="55" t="str">
        <f t="shared" si="6"/>
        <v>손은양</v>
      </c>
      <c r="AR23" s="16">
        <v>42405</v>
      </c>
      <c r="AS23" s="16">
        <v>42411</v>
      </c>
      <c r="AT23" s="7"/>
      <c r="AU23" s="19"/>
      <c r="AV23" s="16">
        <v>42412</v>
      </c>
      <c r="AW23" s="14">
        <f t="shared" si="4"/>
        <v>10000000</v>
      </c>
      <c r="AX23" s="21"/>
      <c r="AY23" s="21"/>
      <c r="AZ23" s="21"/>
      <c r="BA23" s="21"/>
      <c r="BB23" s="21"/>
      <c r="BC23" s="21"/>
      <c r="BD23" s="21"/>
      <c r="BE23" s="21"/>
    </row>
    <row r="24" spans="1:57" ht="29.25" customHeight="1">
      <c r="A24" s="55">
        <v>18</v>
      </c>
      <c r="B24" s="51" t="s">
        <v>441</v>
      </c>
      <c r="C24" s="51" t="s">
        <v>146</v>
      </c>
      <c r="D24" s="1">
        <v>42384</v>
      </c>
      <c r="E24" s="51" t="s">
        <v>52</v>
      </c>
      <c r="F24" s="51" t="s">
        <v>60</v>
      </c>
      <c r="G24" s="52" t="s">
        <v>149</v>
      </c>
      <c r="H24" s="52" t="str">
        <f t="shared" si="1"/>
        <v>만화졸업앨범 캐리커쳐 국회 전시 용역</v>
      </c>
      <c r="I24" s="52" t="s">
        <v>79</v>
      </c>
      <c r="J24" s="18">
        <v>2596000</v>
      </c>
      <c r="K24" s="53"/>
      <c r="L24" s="52"/>
      <c r="M24" s="20"/>
      <c r="N24" s="51"/>
      <c r="O24" s="51"/>
      <c r="P24" s="51"/>
      <c r="Q24" s="51"/>
      <c r="R24" s="44"/>
      <c r="S24" s="45"/>
      <c r="T24" s="53"/>
      <c r="U24" s="52"/>
      <c r="V24" s="52"/>
      <c r="W24" s="52"/>
      <c r="X24" s="40"/>
      <c r="Y24" s="53"/>
      <c r="Z24" s="52" t="s">
        <v>150</v>
      </c>
      <c r="AA24" s="51" t="s">
        <v>151</v>
      </c>
      <c r="AB24" s="52" t="s">
        <v>152</v>
      </c>
      <c r="AC24" s="52"/>
      <c r="AD24" s="1">
        <v>42387</v>
      </c>
      <c r="AE24" s="1">
        <v>42387</v>
      </c>
      <c r="AF24" s="1">
        <v>42412</v>
      </c>
      <c r="AG24" s="18">
        <v>2497000</v>
      </c>
      <c r="AH24" s="2">
        <f t="shared" si="0"/>
        <v>96.186440677966104</v>
      </c>
      <c r="AI24" s="51"/>
      <c r="AJ24" s="48"/>
      <c r="AK24" s="51"/>
      <c r="AL24" s="51"/>
      <c r="AM24" s="51"/>
      <c r="AN24" s="54"/>
      <c r="AO24" s="51"/>
      <c r="AP24" s="14"/>
      <c r="AQ24" s="55" t="str">
        <f t="shared" si="3"/>
        <v>이소현</v>
      </c>
      <c r="AR24" s="16">
        <v>42403</v>
      </c>
      <c r="AS24" s="16">
        <v>42404</v>
      </c>
      <c r="AT24" s="7"/>
      <c r="AU24" s="19"/>
      <c r="AV24" s="16">
        <v>42405</v>
      </c>
      <c r="AW24" s="14">
        <f>SUM(AG24-AU24)</f>
        <v>2497000</v>
      </c>
      <c r="AX24" s="21"/>
      <c r="AY24" s="21"/>
      <c r="AZ24" s="21"/>
      <c r="BA24" s="21"/>
      <c r="BB24" s="21"/>
      <c r="BC24" s="21"/>
      <c r="BD24" s="21"/>
      <c r="BE24" s="21"/>
    </row>
    <row r="25" spans="1:57" ht="29.25" customHeight="1">
      <c r="A25" s="55">
        <v>19</v>
      </c>
      <c r="B25" s="51" t="s">
        <v>139</v>
      </c>
      <c r="C25" s="51" t="s">
        <v>140</v>
      </c>
      <c r="D25" s="1">
        <v>42384</v>
      </c>
      <c r="E25" s="51" t="s">
        <v>52</v>
      </c>
      <c r="F25" s="51" t="s">
        <v>148</v>
      </c>
      <c r="G25" s="52" t="s">
        <v>141</v>
      </c>
      <c r="H25" s="52" t="str">
        <f t="shared" si="1"/>
        <v>만화도서관 도서관리 프로그램 유지보수</v>
      </c>
      <c r="I25" s="52" t="s">
        <v>142</v>
      </c>
      <c r="J25" s="18">
        <v>1800000</v>
      </c>
      <c r="K25" s="53"/>
      <c r="L25" s="52"/>
      <c r="M25" s="20"/>
      <c r="N25" s="51"/>
      <c r="O25" s="51"/>
      <c r="P25" s="51"/>
      <c r="Q25" s="51"/>
      <c r="R25" s="44"/>
      <c r="S25" s="45"/>
      <c r="T25" s="53"/>
      <c r="U25" s="52"/>
      <c r="V25" s="52"/>
      <c r="W25" s="52"/>
      <c r="X25" s="40"/>
      <c r="Y25" s="53"/>
      <c r="Z25" s="52" t="s">
        <v>143</v>
      </c>
      <c r="AA25" s="51" t="s">
        <v>144</v>
      </c>
      <c r="AB25" s="52" t="s">
        <v>145</v>
      </c>
      <c r="AC25" s="52"/>
      <c r="AD25" s="1">
        <v>42388</v>
      </c>
      <c r="AE25" s="1">
        <v>42388</v>
      </c>
      <c r="AF25" s="1">
        <v>42429</v>
      </c>
      <c r="AG25" s="18">
        <v>1710000</v>
      </c>
      <c r="AH25" s="2">
        <f t="shared" ref="AH25:AH30" si="8">SUM(AG25/J25)*100</f>
        <v>95</v>
      </c>
      <c r="AI25" s="51"/>
      <c r="AJ25" s="48"/>
      <c r="AK25" s="51"/>
      <c r="AL25" s="51"/>
      <c r="AM25" s="51"/>
      <c r="AN25" s="54"/>
      <c r="AO25" s="51"/>
      <c r="AP25" s="14"/>
      <c r="AQ25" s="55" t="str">
        <f t="shared" si="3"/>
        <v>김연희</v>
      </c>
      <c r="AR25" s="16">
        <v>42429</v>
      </c>
      <c r="AS25" s="16">
        <v>42429</v>
      </c>
      <c r="AT25" s="7"/>
      <c r="AU25" s="19"/>
      <c r="AV25" s="16">
        <v>42429</v>
      </c>
      <c r="AW25" s="14">
        <f>SUM(AG25-AU25)</f>
        <v>1710000</v>
      </c>
      <c r="AX25" s="21"/>
      <c r="AY25" s="21"/>
      <c r="AZ25" s="21"/>
      <c r="BA25" s="21"/>
      <c r="BB25" s="21"/>
      <c r="BC25" s="21"/>
      <c r="BD25" s="21"/>
      <c r="BE25" s="21"/>
    </row>
    <row r="26" spans="1:57" ht="29.25" customHeight="1">
      <c r="A26" s="55">
        <v>20</v>
      </c>
      <c r="B26" s="51" t="s">
        <v>83</v>
      </c>
      <c r="C26" s="51" t="s">
        <v>176</v>
      </c>
      <c r="D26" s="1">
        <v>42388</v>
      </c>
      <c r="E26" s="51" t="s">
        <v>91</v>
      </c>
      <c r="F26" s="51" t="s">
        <v>60</v>
      </c>
      <c r="G26" s="52" t="s">
        <v>177</v>
      </c>
      <c r="H26" s="52" t="str">
        <f t="shared" si="1"/>
        <v>[나도만화가]체험용지 제작</v>
      </c>
      <c r="I26" s="52" t="s">
        <v>178</v>
      </c>
      <c r="J26" s="18">
        <v>2477000</v>
      </c>
      <c r="K26" s="53"/>
      <c r="L26" s="52"/>
      <c r="M26" s="20"/>
      <c r="N26" s="51"/>
      <c r="O26" s="51"/>
      <c r="P26" s="51"/>
      <c r="Q26" s="51"/>
      <c r="R26" s="44"/>
      <c r="S26" s="45"/>
      <c r="T26" s="53"/>
      <c r="U26" s="52"/>
      <c r="V26" s="52"/>
      <c r="W26" s="52"/>
      <c r="X26" s="40"/>
      <c r="Y26" s="53"/>
      <c r="Z26" s="52" t="s">
        <v>179</v>
      </c>
      <c r="AA26" s="51" t="s">
        <v>180</v>
      </c>
      <c r="AB26" s="52" t="s">
        <v>181</v>
      </c>
      <c r="AC26" s="52"/>
      <c r="AD26" s="1">
        <v>42389</v>
      </c>
      <c r="AE26" s="1"/>
      <c r="AF26" s="1">
        <v>42398</v>
      </c>
      <c r="AG26" s="18">
        <v>2248000</v>
      </c>
      <c r="AH26" s="2">
        <f t="shared" si="8"/>
        <v>90.754945498587006</v>
      </c>
      <c r="AI26" s="51"/>
      <c r="AJ26" s="48"/>
      <c r="AK26" s="51"/>
      <c r="AL26" s="51"/>
      <c r="AM26" s="51"/>
      <c r="AN26" s="54"/>
      <c r="AO26" s="51"/>
      <c r="AP26" s="14"/>
      <c r="AQ26" s="55" t="str">
        <f t="shared" si="3"/>
        <v>방희정</v>
      </c>
      <c r="AR26" s="16">
        <v>42390</v>
      </c>
      <c r="AS26" s="16">
        <v>42390</v>
      </c>
      <c r="AT26" s="7"/>
      <c r="AU26" s="19"/>
      <c r="AV26" s="16">
        <v>42404</v>
      </c>
      <c r="AW26" s="14">
        <f t="shared" ref="AW26:AW50" si="9">SUM(AG26-AU26)</f>
        <v>2248000</v>
      </c>
      <c r="AX26" s="21"/>
      <c r="AY26" s="21"/>
      <c r="AZ26" s="21"/>
      <c r="BA26" s="21"/>
      <c r="BB26" s="21"/>
      <c r="BC26" s="21"/>
      <c r="BD26" s="21"/>
      <c r="BE26" s="21"/>
    </row>
    <row r="27" spans="1:57" ht="29.25" customHeight="1">
      <c r="A27" s="55">
        <v>21</v>
      </c>
      <c r="B27" s="51" t="s">
        <v>83</v>
      </c>
      <c r="C27" s="51" t="s">
        <v>188</v>
      </c>
      <c r="D27" s="1">
        <v>42389</v>
      </c>
      <c r="E27" s="51" t="s">
        <v>52</v>
      </c>
      <c r="F27" s="51" t="s">
        <v>60</v>
      </c>
      <c r="G27" s="52" t="s">
        <v>189</v>
      </c>
      <c r="H27" s="52" t="str">
        <f t="shared" si="1"/>
        <v>롯데백화점 중동점&lt;우리동네 만화방&gt; 순회전시 물품 운송</v>
      </c>
      <c r="I27" s="52" t="s">
        <v>190</v>
      </c>
      <c r="J27" s="18">
        <v>66000</v>
      </c>
      <c r="K27" s="53"/>
      <c r="L27" s="52"/>
      <c r="M27" s="20"/>
      <c r="N27" s="51"/>
      <c r="O27" s="51"/>
      <c r="P27" s="51"/>
      <c r="Q27" s="51"/>
      <c r="R27" s="44"/>
      <c r="S27" s="45"/>
      <c r="T27" s="53"/>
      <c r="U27" s="52"/>
      <c r="V27" s="52"/>
      <c r="W27" s="52"/>
      <c r="X27" s="40"/>
      <c r="Y27" s="53"/>
      <c r="Z27" s="52" t="s">
        <v>191</v>
      </c>
      <c r="AA27" s="51" t="s">
        <v>192</v>
      </c>
      <c r="AB27" s="52" t="s">
        <v>193</v>
      </c>
      <c r="AC27" s="52"/>
      <c r="AD27" s="1">
        <v>42389</v>
      </c>
      <c r="AE27" s="1">
        <v>42389</v>
      </c>
      <c r="AF27" s="1">
        <v>42389</v>
      </c>
      <c r="AG27" s="18">
        <v>55000</v>
      </c>
      <c r="AH27" s="2">
        <f t="shared" si="8"/>
        <v>83.333333333333343</v>
      </c>
      <c r="AI27" s="51"/>
      <c r="AJ27" s="48"/>
      <c r="AK27" s="51"/>
      <c r="AL27" s="51"/>
      <c r="AM27" s="51"/>
      <c r="AN27" s="54"/>
      <c r="AO27" s="51"/>
      <c r="AP27" s="14"/>
      <c r="AQ27" s="55" t="str">
        <f t="shared" si="3"/>
        <v>박보라</v>
      </c>
      <c r="AR27" s="16">
        <v>42389</v>
      </c>
      <c r="AS27" s="16">
        <v>42389</v>
      </c>
      <c r="AT27" s="7"/>
      <c r="AU27" s="19"/>
      <c r="AV27" s="16">
        <v>42405</v>
      </c>
      <c r="AW27" s="14">
        <f t="shared" si="9"/>
        <v>55000</v>
      </c>
      <c r="AX27" s="21"/>
      <c r="AY27" s="21"/>
      <c r="AZ27" s="21"/>
      <c r="BA27" s="21"/>
      <c r="BB27" s="21"/>
      <c r="BC27" s="21"/>
      <c r="BD27" s="21"/>
      <c r="BE27" s="21"/>
    </row>
    <row r="28" spans="1:57" ht="29.25" customHeight="1">
      <c r="A28" s="55">
        <v>22</v>
      </c>
      <c r="B28" s="51" t="s">
        <v>75</v>
      </c>
      <c r="C28" s="51" t="s">
        <v>76</v>
      </c>
      <c r="D28" s="1">
        <v>42390</v>
      </c>
      <c r="E28" s="51" t="s">
        <v>52</v>
      </c>
      <c r="F28" s="51" t="s">
        <v>60</v>
      </c>
      <c r="G28" s="52" t="s">
        <v>183</v>
      </c>
      <c r="H28" s="52" t="str">
        <f t="shared" si="1"/>
        <v>만화가의 숲 정화조 청소</v>
      </c>
      <c r="I28" s="52" t="s">
        <v>184</v>
      </c>
      <c r="J28" s="18">
        <v>140000</v>
      </c>
      <c r="K28" s="53"/>
      <c r="L28" s="52"/>
      <c r="M28" s="20"/>
      <c r="N28" s="51"/>
      <c r="O28" s="51"/>
      <c r="P28" s="51"/>
      <c r="Q28" s="51"/>
      <c r="R28" s="44"/>
      <c r="S28" s="45"/>
      <c r="T28" s="53"/>
      <c r="U28" s="52"/>
      <c r="V28" s="52"/>
      <c r="W28" s="52"/>
      <c r="X28" s="40"/>
      <c r="Y28" s="53"/>
      <c r="Z28" s="52" t="s">
        <v>185</v>
      </c>
      <c r="AA28" s="51" t="s">
        <v>186</v>
      </c>
      <c r="AB28" s="52" t="s">
        <v>194</v>
      </c>
      <c r="AC28" s="52"/>
      <c r="AD28" s="1">
        <v>42390</v>
      </c>
      <c r="AE28" s="1">
        <v>42390</v>
      </c>
      <c r="AF28" s="1">
        <v>42419</v>
      </c>
      <c r="AG28" s="18">
        <v>140000</v>
      </c>
      <c r="AH28" s="2">
        <f t="shared" si="8"/>
        <v>100</v>
      </c>
      <c r="AI28" s="51"/>
      <c r="AJ28" s="48"/>
      <c r="AK28" s="51"/>
      <c r="AL28" s="51"/>
      <c r="AM28" s="51"/>
      <c r="AN28" s="54"/>
      <c r="AO28" s="51"/>
      <c r="AP28" s="14"/>
      <c r="AQ28" s="55" t="str">
        <f t="shared" si="3"/>
        <v>최중국</v>
      </c>
      <c r="AR28" s="16">
        <v>42390</v>
      </c>
      <c r="AS28" s="16">
        <v>42390</v>
      </c>
      <c r="AT28" s="7"/>
      <c r="AU28" s="19"/>
      <c r="AV28" s="16">
        <v>42405</v>
      </c>
      <c r="AW28" s="14">
        <f t="shared" si="9"/>
        <v>140000</v>
      </c>
      <c r="AX28" s="21"/>
      <c r="AY28" s="21"/>
      <c r="AZ28" s="21"/>
      <c r="BA28" s="21"/>
      <c r="BB28" s="21"/>
      <c r="BC28" s="21"/>
      <c r="BD28" s="21"/>
      <c r="BE28" s="21"/>
    </row>
    <row r="29" spans="1:57" ht="29.25" customHeight="1">
      <c r="A29" s="55">
        <v>23</v>
      </c>
      <c r="B29" s="51" t="s">
        <v>139</v>
      </c>
      <c r="C29" s="51" t="s">
        <v>166</v>
      </c>
      <c r="D29" s="1">
        <v>42394</v>
      </c>
      <c r="E29" s="51" t="s">
        <v>91</v>
      </c>
      <c r="F29" s="51" t="s">
        <v>60</v>
      </c>
      <c r="G29" s="52" t="s">
        <v>175</v>
      </c>
      <c r="H29" s="52" t="str">
        <f t="shared" si="1"/>
        <v>2015년 만화포럼 자료집 만화포럼 칸2015 제작</v>
      </c>
      <c r="I29" s="52" t="s">
        <v>167</v>
      </c>
      <c r="J29" s="18">
        <v>7470000</v>
      </c>
      <c r="K29" s="53"/>
      <c r="L29" s="52"/>
      <c r="M29" s="20"/>
      <c r="N29" s="51"/>
      <c r="O29" s="51"/>
      <c r="P29" s="51"/>
      <c r="Q29" s="51"/>
      <c r="R29" s="44"/>
      <c r="S29" s="45"/>
      <c r="T29" s="53"/>
      <c r="U29" s="52"/>
      <c r="V29" s="52"/>
      <c r="W29" s="52"/>
      <c r="X29" s="40"/>
      <c r="Y29" s="53"/>
      <c r="Z29" s="52" t="s">
        <v>168</v>
      </c>
      <c r="AA29" s="51" t="s">
        <v>182</v>
      </c>
      <c r="AB29" s="52" t="s">
        <v>169</v>
      </c>
      <c r="AC29" s="52"/>
      <c r="AD29" s="1">
        <v>42395</v>
      </c>
      <c r="AE29" s="1"/>
      <c r="AF29" s="1">
        <v>42419</v>
      </c>
      <c r="AG29" s="18">
        <v>7000000</v>
      </c>
      <c r="AH29" s="2">
        <f t="shared" si="8"/>
        <v>93.708165997322624</v>
      </c>
      <c r="AI29" s="51" t="s">
        <v>210</v>
      </c>
      <c r="AJ29" s="16">
        <v>42411</v>
      </c>
      <c r="AK29" s="51" t="s">
        <v>211</v>
      </c>
      <c r="AL29" s="51"/>
      <c r="AM29" s="51"/>
      <c r="AN29" s="54"/>
      <c r="AO29" s="51"/>
      <c r="AP29" s="50">
        <v>7200000</v>
      </c>
      <c r="AQ29" s="55" t="str">
        <f t="shared" si="3"/>
        <v>김미순</v>
      </c>
      <c r="AR29" s="16">
        <v>42419</v>
      </c>
      <c r="AS29" s="16">
        <v>42419</v>
      </c>
      <c r="AT29" s="7"/>
      <c r="AU29" s="19"/>
      <c r="AV29" s="16">
        <v>42426</v>
      </c>
      <c r="AW29" s="14">
        <f>SUM(AP29-AU29)</f>
        <v>7200000</v>
      </c>
      <c r="AX29" s="21"/>
      <c r="AY29" s="21"/>
      <c r="AZ29" s="21"/>
      <c r="BA29" s="21"/>
      <c r="BB29" s="21"/>
      <c r="BC29" s="21"/>
      <c r="BD29" s="21"/>
      <c r="BE29" s="21"/>
    </row>
    <row r="30" spans="1:57" ht="29.25" customHeight="1">
      <c r="A30" s="55">
        <v>24</v>
      </c>
      <c r="B30" s="51" t="s">
        <v>75</v>
      </c>
      <c r="C30" s="51" t="s">
        <v>216</v>
      </c>
      <c r="D30" s="1">
        <v>42401</v>
      </c>
      <c r="E30" s="51" t="s">
        <v>91</v>
      </c>
      <c r="F30" s="51" t="s">
        <v>60</v>
      </c>
      <c r="G30" s="52" t="s">
        <v>217</v>
      </c>
      <c r="H30" s="52" t="str">
        <f t="shared" si="1"/>
        <v>비즈니스센터 1층 BIFAN측 여자화장실 조명 자동점명 스위치 구입 설치</v>
      </c>
      <c r="I30" s="52" t="s">
        <v>218</v>
      </c>
      <c r="J30" s="18">
        <v>181500</v>
      </c>
      <c r="K30" s="53"/>
      <c r="L30" s="52"/>
      <c r="M30" s="20"/>
      <c r="N30" s="51"/>
      <c r="O30" s="51"/>
      <c r="P30" s="51"/>
      <c r="Q30" s="51"/>
      <c r="R30" s="44"/>
      <c r="S30" s="45"/>
      <c r="T30" s="53"/>
      <c r="U30" s="52"/>
      <c r="V30" s="52"/>
      <c r="W30" s="52"/>
      <c r="X30" s="40"/>
      <c r="Y30" s="53"/>
      <c r="Z30" s="52" t="s">
        <v>219</v>
      </c>
      <c r="AA30" s="51" t="s">
        <v>220</v>
      </c>
      <c r="AB30" s="52" t="s">
        <v>221</v>
      </c>
      <c r="AC30" s="52"/>
      <c r="AD30" s="1">
        <v>42401</v>
      </c>
      <c r="AE30" s="1"/>
      <c r="AF30" s="1">
        <v>42410</v>
      </c>
      <c r="AG30" s="18">
        <v>165000</v>
      </c>
      <c r="AH30" s="2">
        <f t="shared" si="8"/>
        <v>90.909090909090907</v>
      </c>
      <c r="AI30" s="51"/>
      <c r="AJ30" s="48"/>
      <c r="AK30" s="51"/>
      <c r="AL30" s="51"/>
      <c r="AM30" s="51"/>
      <c r="AN30" s="54"/>
      <c r="AO30" s="51"/>
      <c r="AP30" s="14"/>
      <c r="AQ30" s="55" t="str">
        <f t="shared" si="3"/>
        <v>김광수</v>
      </c>
      <c r="AR30" s="16">
        <v>42402</v>
      </c>
      <c r="AS30" s="16">
        <v>42402</v>
      </c>
      <c r="AT30" s="7"/>
      <c r="AU30" s="19"/>
      <c r="AV30" s="16">
        <v>42415</v>
      </c>
      <c r="AW30" s="14">
        <f>SUM(AG30-AU30)</f>
        <v>165000</v>
      </c>
      <c r="AX30" s="21"/>
      <c r="AY30" s="21"/>
      <c r="AZ30" s="21"/>
      <c r="BA30" s="21"/>
      <c r="BB30" s="21"/>
      <c r="BC30" s="21"/>
      <c r="BD30" s="21"/>
      <c r="BE30" s="21"/>
    </row>
    <row r="31" spans="1:57" ht="29.25" customHeight="1">
      <c r="A31" s="55">
        <v>25</v>
      </c>
      <c r="B31" s="51" t="s">
        <v>75</v>
      </c>
      <c r="C31" s="51" t="s">
        <v>216</v>
      </c>
      <c r="D31" s="1">
        <v>42401</v>
      </c>
      <c r="E31" s="51" t="s">
        <v>91</v>
      </c>
      <c r="F31" s="51" t="s">
        <v>60</v>
      </c>
      <c r="G31" s="52" t="s">
        <v>222</v>
      </c>
      <c r="H31" s="52" t="str">
        <f t="shared" si="1"/>
        <v>진흥원 3층 표지판낼 부품 구입 설치</v>
      </c>
      <c r="I31" s="52" t="s">
        <v>223</v>
      </c>
      <c r="J31" s="18">
        <v>176000</v>
      </c>
      <c r="K31" s="53"/>
      <c r="L31" s="52"/>
      <c r="M31" s="20"/>
      <c r="N31" s="51"/>
      <c r="O31" s="51"/>
      <c r="P31" s="51"/>
      <c r="Q31" s="51"/>
      <c r="R31" s="44"/>
      <c r="S31" s="45"/>
      <c r="T31" s="53"/>
      <c r="U31" s="52"/>
      <c r="V31" s="52"/>
      <c r="W31" s="52"/>
      <c r="X31" s="40"/>
      <c r="Y31" s="53"/>
      <c r="Z31" s="52" t="s">
        <v>100</v>
      </c>
      <c r="AA31" s="51" t="s">
        <v>101</v>
      </c>
      <c r="AB31" s="52" t="s">
        <v>102</v>
      </c>
      <c r="AC31" s="52"/>
      <c r="AD31" s="1">
        <v>42401</v>
      </c>
      <c r="AE31" s="1"/>
      <c r="AF31" s="1">
        <v>42410</v>
      </c>
      <c r="AG31" s="18">
        <v>165000</v>
      </c>
      <c r="AH31" s="2">
        <f>SUM(AG31/J31)*100</f>
        <v>93.75</v>
      </c>
      <c r="AI31" s="51"/>
      <c r="AJ31" s="48"/>
      <c r="AK31" s="51"/>
      <c r="AL31" s="51"/>
      <c r="AM31" s="51"/>
      <c r="AN31" s="54"/>
      <c r="AO31" s="51"/>
      <c r="AP31" s="14"/>
      <c r="AQ31" s="55" t="str">
        <f>C31</f>
        <v>김광수</v>
      </c>
      <c r="AR31" s="16">
        <v>42402</v>
      </c>
      <c r="AS31" s="16">
        <v>42402</v>
      </c>
      <c r="AT31" s="7"/>
      <c r="AU31" s="19"/>
      <c r="AV31" s="16">
        <v>42402</v>
      </c>
      <c r="AW31" s="14">
        <f>SUM(AG31-AU31)</f>
        <v>165000</v>
      </c>
      <c r="AX31" s="21"/>
      <c r="AY31" s="21"/>
      <c r="AZ31" s="21"/>
      <c r="BA31" s="21"/>
      <c r="BB31" s="21"/>
      <c r="BC31" s="21"/>
      <c r="BD31" s="21"/>
      <c r="BE31" s="21"/>
    </row>
    <row r="32" spans="1:57" ht="29.25" customHeight="1">
      <c r="A32" s="55">
        <v>26</v>
      </c>
      <c r="B32" s="51" t="s">
        <v>75</v>
      </c>
      <c r="C32" s="51" t="s">
        <v>103</v>
      </c>
      <c r="D32" s="1">
        <v>42396</v>
      </c>
      <c r="E32" s="51" t="s">
        <v>195</v>
      </c>
      <c r="F32" s="51" t="s">
        <v>60</v>
      </c>
      <c r="G32" s="52" t="s">
        <v>196</v>
      </c>
      <c r="H32" s="52" t="str">
        <f t="shared" si="1"/>
        <v>자료보존 전시실 조성공사</v>
      </c>
      <c r="I32" s="52" t="s">
        <v>197</v>
      </c>
      <c r="J32" s="18">
        <v>10794000</v>
      </c>
      <c r="K32" s="53"/>
      <c r="L32" s="52"/>
      <c r="M32" s="20"/>
      <c r="N32" s="51"/>
      <c r="O32" s="51"/>
      <c r="P32" s="51"/>
      <c r="Q32" s="51"/>
      <c r="R32" s="44"/>
      <c r="S32" s="45"/>
      <c r="T32" s="53"/>
      <c r="U32" s="52"/>
      <c r="V32" s="52"/>
      <c r="W32" s="52"/>
      <c r="X32" s="40"/>
      <c r="Y32" s="53"/>
      <c r="Z32" s="52" t="s">
        <v>198</v>
      </c>
      <c r="AA32" s="51" t="s">
        <v>199</v>
      </c>
      <c r="AB32" s="52" t="s">
        <v>200</v>
      </c>
      <c r="AC32" s="52"/>
      <c r="AD32" s="1">
        <v>42403</v>
      </c>
      <c r="AE32" s="1">
        <v>42403</v>
      </c>
      <c r="AF32" s="1">
        <v>42416</v>
      </c>
      <c r="AG32" s="18">
        <v>10260000</v>
      </c>
      <c r="AH32" s="2">
        <f t="shared" ref="AH32:AH39" si="10">SUM(AG32/J32)*100</f>
        <v>95.052807115063914</v>
      </c>
      <c r="AI32" s="51"/>
      <c r="AJ32" s="48"/>
      <c r="AK32" s="51"/>
      <c r="AL32" s="51"/>
      <c r="AM32" s="51"/>
      <c r="AN32" s="54"/>
      <c r="AO32" s="51"/>
      <c r="AP32" s="14"/>
      <c r="AQ32" s="55" t="str">
        <f t="shared" ref="AQ32:AQ41" si="11">C32</f>
        <v>이인철</v>
      </c>
      <c r="AR32" s="16">
        <v>42416</v>
      </c>
      <c r="AS32" s="16">
        <v>42416</v>
      </c>
      <c r="AT32" s="7"/>
      <c r="AU32" s="19"/>
      <c r="AV32" s="16">
        <v>42416</v>
      </c>
      <c r="AW32" s="14">
        <f t="shared" si="9"/>
        <v>10260000</v>
      </c>
      <c r="AX32" s="21"/>
      <c r="AY32" s="21"/>
      <c r="AZ32" s="21"/>
      <c r="BA32" s="21"/>
      <c r="BB32" s="21"/>
      <c r="BC32" s="21"/>
      <c r="BD32" s="21"/>
      <c r="BE32" s="21"/>
    </row>
    <row r="33" spans="1:57" ht="29.25" customHeight="1">
      <c r="A33" s="55">
        <v>27</v>
      </c>
      <c r="B33" s="51" t="s">
        <v>201</v>
      </c>
      <c r="C33" s="51" t="s">
        <v>202</v>
      </c>
      <c r="D33" s="1">
        <v>42399</v>
      </c>
      <c r="E33" s="51" t="s">
        <v>91</v>
      </c>
      <c r="F33" s="51" t="s">
        <v>60</v>
      </c>
      <c r="G33" s="52" t="s">
        <v>203</v>
      </c>
      <c r="H33" s="52" t="str">
        <f t="shared" si="1"/>
        <v>현장형 창조인재 양성사업 교육생 작품집 제작</v>
      </c>
      <c r="I33" s="52" t="s">
        <v>204</v>
      </c>
      <c r="J33" s="18">
        <v>13425500</v>
      </c>
      <c r="K33" s="53"/>
      <c r="L33" s="52"/>
      <c r="M33" s="20"/>
      <c r="N33" s="51"/>
      <c r="O33" s="51"/>
      <c r="P33" s="51"/>
      <c r="Q33" s="51"/>
      <c r="R33" s="44"/>
      <c r="S33" s="45"/>
      <c r="T33" s="53"/>
      <c r="U33" s="52"/>
      <c r="V33" s="52"/>
      <c r="W33" s="52"/>
      <c r="X33" s="40"/>
      <c r="Y33" s="53"/>
      <c r="Z33" s="52" t="s">
        <v>168</v>
      </c>
      <c r="AA33" s="51" t="s">
        <v>182</v>
      </c>
      <c r="AB33" s="52" t="s">
        <v>169</v>
      </c>
      <c r="AC33" s="52"/>
      <c r="AD33" s="1">
        <v>42403</v>
      </c>
      <c r="AE33" s="1"/>
      <c r="AF33" s="1">
        <v>42423</v>
      </c>
      <c r="AG33" s="18">
        <v>12500000</v>
      </c>
      <c r="AH33" s="2">
        <f t="shared" si="10"/>
        <v>93.106401996201257</v>
      </c>
      <c r="AI33" s="51"/>
      <c r="AJ33" s="48"/>
      <c r="AK33" s="51"/>
      <c r="AL33" s="51"/>
      <c r="AM33" s="51"/>
      <c r="AN33" s="54"/>
      <c r="AO33" s="51"/>
      <c r="AP33" s="14"/>
      <c r="AQ33" s="55" t="str">
        <f t="shared" si="11"/>
        <v>김태훈</v>
      </c>
      <c r="AR33" s="16">
        <v>42423</v>
      </c>
      <c r="AS33" s="16">
        <v>42423</v>
      </c>
      <c r="AT33" s="7"/>
      <c r="AU33" s="19"/>
      <c r="AV33" s="16">
        <v>42424</v>
      </c>
      <c r="AW33" s="14">
        <f t="shared" si="9"/>
        <v>12500000</v>
      </c>
      <c r="AX33" s="21"/>
      <c r="AY33" s="21"/>
      <c r="AZ33" s="21"/>
      <c r="BA33" s="21"/>
      <c r="BB33" s="21"/>
      <c r="BC33" s="21"/>
      <c r="BD33" s="21"/>
      <c r="BE33" s="21"/>
    </row>
    <row r="34" spans="1:57" ht="29.25" customHeight="1">
      <c r="A34" s="55">
        <v>28</v>
      </c>
      <c r="B34" s="51" t="s">
        <v>83</v>
      </c>
      <c r="C34" s="51" t="s">
        <v>205</v>
      </c>
      <c r="D34" s="1">
        <v>42404</v>
      </c>
      <c r="E34" s="51" t="s">
        <v>52</v>
      </c>
      <c r="F34" s="51" t="s">
        <v>60</v>
      </c>
      <c r="G34" s="52" t="s">
        <v>206</v>
      </c>
      <c r="H34" s="52" t="str">
        <f t="shared" si="1"/>
        <v>한국만화박물관 상설전시 전시물 및 그래픽 디자인 용역</v>
      </c>
      <c r="I34" s="52" t="s">
        <v>207</v>
      </c>
      <c r="J34" s="18">
        <v>9500000</v>
      </c>
      <c r="K34" s="53"/>
      <c r="L34" s="52"/>
      <c r="M34" s="20"/>
      <c r="N34" s="51"/>
      <c r="O34" s="51"/>
      <c r="P34" s="51"/>
      <c r="Q34" s="51"/>
      <c r="R34" s="44"/>
      <c r="S34" s="45"/>
      <c r="T34" s="53"/>
      <c r="U34" s="52"/>
      <c r="V34" s="52"/>
      <c r="W34" s="52"/>
      <c r="X34" s="40"/>
      <c r="Y34" s="53"/>
      <c r="Z34" s="52" t="s">
        <v>208</v>
      </c>
      <c r="AA34" s="55" t="s">
        <v>236</v>
      </c>
      <c r="AB34" s="52" t="s">
        <v>212</v>
      </c>
      <c r="AC34" s="52"/>
      <c r="AD34" s="1">
        <v>42405</v>
      </c>
      <c r="AE34" s="1">
        <v>42405</v>
      </c>
      <c r="AF34" s="1">
        <v>42446</v>
      </c>
      <c r="AG34" s="18">
        <v>8550000</v>
      </c>
      <c r="AH34" s="2">
        <f t="shared" si="10"/>
        <v>90</v>
      </c>
      <c r="AI34" s="51"/>
      <c r="AJ34" s="48"/>
      <c r="AK34" s="51"/>
      <c r="AL34" s="51"/>
      <c r="AM34" s="51"/>
      <c r="AN34" s="54"/>
      <c r="AO34" s="51"/>
      <c r="AP34" s="14"/>
      <c r="AQ34" s="55" t="str">
        <f t="shared" si="11"/>
        <v>서정임</v>
      </c>
      <c r="AR34" s="16">
        <v>42446</v>
      </c>
      <c r="AS34" s="16">
        <v>42450</v>
      </c>
      <c r="AT34" s="7"/>
      <c r="AU34" s="19"/>
      <c r="AV34" s="16">
        <v>42453</v>
      </c>
      <c r="AW34" s="14">
        <f t="shared" si="9"/>
        <v>8550000</v>
      </c>
      <c r="AX34" s="21"/>
      <c r="AY34" s="21"/>
      <c r="AZ34" s="21"/>
      <c r="BA34" s="21"/>
      <c r="BB34" s="21"/>
      <c r="BC34" s="21"/>
      <c r="BD34" s="21"/>
      <c r="BE34" s="21"/>
    </row>
    <row r="35" spans="1:57" ht="29.25" customHeight="1">
      <c r="A35" s="55">
        <v>29</v>
      </c>
      <c r="B35" s="51" t="s">
        <v>153</v>
      </c>
      <c r="C35" s="51" t="s">
        <v>253</v>
      </c>
      <c r="D35" s="1">
        <v>42412</v>
      </c>
      <c r="E35" s="51" t="s">
        <v>52</v>
      </c>
      <c r="F35" s="51" t="s">
        <v>60</v>
      </c>
      <c r="G35" s="52" t="s">
        <v>254</v>
      </c>
      <c r="H35" s="52" t="str">
        <f t="shared" si="1"/>
        <v>2016년도 제2호 온라인 뉴스레터 제작</v>
      </c>
      <c r="I35" s="52" t="s">
        <v>207</v>
      </c>
      <c r="J35" s="18">
        <v>330000</v>
      </c>
      <c r="K35" s="53"/>
      <c r="L35" s="52"/>
      <c r="M35" s="20"/>
      <c r="N35" s="51"/>
      <c r="O35" s="51"/>
      <c r="P35" s="51"/>
      <c r="Q35" s="51"/>
      <c r="R35" s="44"/>
      <c r="S35" s="45"/>
      <c r="T35" s="53"/>
      <c r="U35" s="52"/>
      <c r="V35" s="52"/>
      <c r="W35" s="52"/>
      <c r="X35" s="40"/>
      <c r="Y35" s="53"/>
      <c r="Z35" s="52" t="s">
        <v>255</v>
      </c>
      <c r="AA35" s="55" t="s">
        <v>256</v>
      </c>
      <c r="AB35" s="52" t="s">
        <v>257</v>
      </c>
      <c r="AC35" s="52"/>
      <c r="AD35" s="1">
        <v>42412</v>
      </c>
      <c r="AE35" s="1">
        <v>42412</v>
      </c>
      <c r="AF35" s="1">
        <v>42418</v>
      </c>
      <c r="AG35" s="18">
        <v>300000</v>
      </c>
      <c r="AH35" s="2">
        <f t="shared" si="10"/>
        <v>90.909090909090907</v>
      </c>
      <c r="AI35" s="51"/>
      <c r="AJ35" s="48"/>
      <c r="AK35" s="51"/>
      <c r="AL35" s="51"/>
      <c r="AM35" s="51"/>
      <c r="AN35" s="54"/>
      <c r="AO35" s="51"/>
      <c r="AP35" s="14"/>
      <c r="AQ35" s="55" t="str">
        <f t="shared" si="11"/>
        <v>이효재</v>
      </c>
      <c r="AR35" s="16">
        <v>42418</v>
      </c>
      <c r="AS35" s="16">
        <v>42418</v>
      </c>
      <c r="AT35" s="7"/>
      <c r="AU35" s="19"/>
      <c r="AV35" s="16">
        <v>42426</v>
      </c>
      <c r="AW35" s="14">
        <f t="shared" si="9"/>
        <v>300000</v>
      </c>
      <c r="AX35" s="21"/>
      <c r="AY35" s="21"/>
      <c r="AZ35" s="21"/>
      <c r="BA35" s="21"/>
      <c r="BB35" s="21"/>
      <c r="BC35" s="21"/>
      <c r="BD35" s="21"/>
      <c r="BE35" s="21"/>
    </row>
    <row r="36" spans="1:57" ht="29.25" customHeight="1">
      <c r="A36" s="55">
        <v>30</v>
      </c>
      <c r="B36" s="51" t="s">
        <v>83</v>
      </c>
      <c r="C36" s="51" t="s">
        <v>84</v>
      </c>
      <c r="D36" s="1">
        <v>42415</v>
      </c>
      <c r="E36" s="51" t="s">
        <v>91</v>
      </c>
      <c r="F36" s="51" t="s">
        <v>60</v>
      </c>
      <c r="G36" s="52" t="s">
        <v>224</v>
      </c>
      <c r="H36" s="52" t="str">
        <f t="shared" si="1"/>
        <v>한국만화박물관 교구재(텀블러) 구입</v>
      </c>
      <c r="I36" s="52" t="s">
        <v>225</v>
      </c>
      <c r="J36" s="18">
        <v>4380200</v>
      </c>
      <c r="K36" s="53"/>
      <c r="L36" s="52"/>
      <c r="M36" s="20"/>
      <c r="N36" s="51"/>
      <c r="O36" s="51"/>
      <c r="P36" s="51"/>
      <c r="Q36" s="51"/>
      <c r="R36" s="44"/>
      <c r="S36" s="45"/>
      <c r="T36" s="53"/>
      <c r="U36" s="52"/>
      <c r="V36" s="52"/>
      <c r="W36" s="52"/>
      <c r="X36" s="40"/>
      <c r="Y36" s="53"/>
      <c r="Z36" s="52" t="s">
        <v>168</v>
      </c>
      <c r="AA36" s="51" t="s">
        <v>182</v>
      </c>
      <c r="AB36" s="52" t="s">
        <v>169</v>
      </c>
      <c r="AC36" s="52"/>
      <c r="AD36" s="1">
        <v>42417</v>
      </c>
      <c r="AE36" s="1"/>
      <c r="AF36" s="1">
        <v>42425</v>
      </c>
      <c r="AG36" s="18">
        <v>4092000</v>
      </c>
      <c r="AH36" s="2">
        <f t="shared" si="10"/>
        <v>93.420391762933193</v>
      </c>
      <c r="AI36" s="51"/>
      <c r="AJ36" s="48"/>
      <c r="AK36" s="51"/>
      <c r="AL36" s="51"/>
      <c r="AM36" s="51"/>
      <c r="AN36" s="54"/>
      <c r="AO36" s="51"/>
      <c r="AP36" s="14"/>
      <c r="AQ36" s="55" t="str">
        <f t="shared" si="11"/>
        <v>안윤선</v>
      </c>
      <c r="AR36" s="16">
        <v>42423</v>
      </c>
      <c r="AS36" s="16">
        <v>42423</v>
      </c>
      <c r="AT36" s="7"/>
      <c r="AU36" s="19"/>
      <c r="AV36" s="16">
        <v>42424</v>
      </c>
      <c r="AW36" s="14">
        <f t="shared" si="9"/>
        <v>4092000</v>
      </c>
      <c r="AX36" s="21"/>
      <c r="AY36" s="21"/>
      <c r="AZ36" s="21"/>
      <c r="BA36" s="21"/>
      <c r="BB36" s="21"/>
      <c r="BC36" s="21"/>
      <c r="BD36" s="21"/>
      <c r="BE36" s="21"/>
    </row>
    <row r="37" spans="1:57" ht="29.25" customHeight="1">
      <c r="A37" s="55">
        <v>31</v>
      </c>
      <c r="B37" s="51" t="s">
        <v>83</v>
      </c>
      <c r="C37" s="51" t="s">
        <v>84</v>
      </c>
      <c r="D37" s="1">
        <v>42415</v>
      </c>
      <c r="E37" s="51" t="s">
        <v>91</v>
      </c>
      <c r="F37" s="51" t="s">
        <v>226</v>
      </c>
      <c r="G37" s="52" t="s">
        <v>227</v>
      </c>
      <c r="H37" s="52" t="str">
        <f t="shared" si="1"/>
        <v>한국만화박물관 교구재(홈, 거울잔상 애니 교구) 구입</v>
      </c>
      <c r="I37" s="52" t="s">
        <v>228</v>
      </c>
      <c r="J37" s="18">
        <v>3082750</v>
      </c>
      <c r="K37" s="53"/>
      <c r="L37" s="52"/>
      <c r="M37" s="20"/>
      <c r="N37" s="51"/>
      <c r="O37" s="51"/>
      <c r="P37" s="51"/>
      <c r="Q37" s="51"/>
      <c r="R37" s="44"/>
      <c r="S37" s="45"/>
      <c r="T37" s="53"/>
      <c r="U37" s="52"/>
      <c r="V37" s="52"/>
      <c r="W37" s="52"/>
      <c r="X37" s="40"/>
      <c r="Y37" s="53"/>
      <c r="Z37" s="52" t="s">
        <v>229</v>
      </c>
      <c r="AA37" s="51" t="s">
        <v>230</v>
      </c>
      <c r="AB37" s="52" t="s">
        <v>231</v>
      </c>
      <c r="AC37" s="52"/>
      <c r="AD37" s="1">
        <v>42417</v>
      </c>
      <c r="AE37" s="1"/>
      <c r="AF37" s="1">
        <v>42425</v>
      </c>
      <c r="AG37" s="18">
        <v>2774470</v>
      </c>
      <c r="AH37" s="2">
        <f t="shared" si="10"/>
        <v>89.999837807152701</v>
      </c>
      <c r="AI37" s="51"/>
      <c r="AJ37" s="48"/>
      <c r="AK37" s="51"/>
      <c r="AL37" s="51"/>
      <c r="AM37" s="51"/>
      <c r="AN37" s="54"/>
      <c r="AO37" s="51"/>
      <c r="AP37" s="14"/>
      <c r="AQ37" s="55" t="str">
        <f t="shared" si="11"/>
        <v>안윤선</v>
      </c>
      <c r="AR37" s="16">
        <v>42423</v>
      </c>
      <c r="AS37" s="16">
        <v>42423</v>
      </c>
      <c r="AT37" s="7"/>
      <c r="AU37" s="19"/>
      <c r="AV37" s="16">
        <v>42424</v>
      </c>
      <c r="AW37" s="14">
        <f t="shared" si="9"/>
        <v>2774470</v>
      </c>
      <c r="AX37" s="21"/>
      <c r="AY37" s="21"/>
      <c r="AZ37" s="21"/>
      <c r="BA37" s="21"/>
      <c r="BB37" s="21"/>
      <c r="BC37" s="21"/>
      <c r="BD37" s="21"/>
      <c r="BE37" s="21"/>
    </row>
    <row r="38" spans="1:57" ht="29.25" customHeight="1">
      <c r="A38" s="55">
        <v>32</v>
      </c>
      <c r="B38" s="51" t="s">
        <v>83</v>
      </c>
      <c r="C38" s="51" t="s">
        <v>259</v>
      </c>
      <c r="D38" s="1">
        <v>42418</v>
      </c>
      <c r="E38" s="51" t="s">
        <v>52</v>
      </c>
      <c r="F38" s="51" t="s">
        <v>60</v>
      </c>
      <c r="G38" s="52" t="s">
        <v>260</v>
      </c>
      <c r="H38" s="52" t="str">
        <f t="shared" si="1"/>
        <v>만화영화상영관 디지털서버 수리</v>
      </c>
      <c r="I38" s="52" t="s">
        <v>261</v>
      </c>
      <c r="J38" s="18">
        <v>3630000</v>
      </c>
      <c r="K38" s="53"/>
      <c r="L38" s="52"/>
      <c r="M38" s="20"/>
      <c r="N38" s="51"/>
      <c r="O38" s="51"/>
      <c r="P38" s="51"/>
      <c r="Q38" s="51"/>
      <c r="R38" s="44"/>
      <c r="S38" s="45"/>
      <c r="T38" s="53"/>
      <c r="U38" s="52"/>
      <c r="V38" s="52"/>
      <c r="W38" s="52"/>
      <c r="X38" s="40"/>
      <c r="Y38" s="53"/>
      <c r="Z38" s="52" t="s">
        <v>262</v>
      </c>
      <c r="AA38" s="51" t="s">
        <v>263</v>
      </c>
      <c r="AB38" s="52" t="s">
        <v>264</v>
      </c>
      <c r="AC38" s="52"/>
      <c r="AD38" s="1">
        <v>42418</v>
      </c>
      <c r="AE38" s="1">
        <v>42418</v>
      </c>
      <c r="AF38" s="1">
        <v>42418</v>
      </c>
      <c r="AG38" s="18">
        <v>3530000</v>
      </c>
      <c r="AH38" s="2">
        <f t="shared" si="10"/>
        <v>97.245179063360894</v>
      </c>
      <c r="AI38" s="51"/>
      <c r="AJ38" s="48"/>
      <c r="AK38" s="51"/>
      <c r="AL38" s="51"/>
      <c r="AM38" s="51"/>
      <c r="AN38" s="54"/>
      <c r="AO38" s="51"/>
      <c r="AP38" s="14"/>
      <c r="AQ38" s="55" t="str">
        <f t="shared" si="11"/>
        <v>김현재</v>
      </c>
      <c r="AR38" s="16">
        <v>42426</v>
      </c>
      <c r="AS38" s="16">
        <v>42418</v>
      </c>
      <c r="AT38" s="7"/>
      <c r="AU38" s="19"/>
      <c r="AV38" s="16">
        <v>42438</v>
      </c>
      <c r="AW38" s="14">
        <f>SUM(AG38-AU38)</f>
        <v>3530000</v>
      </c>
      <c r="AX38" s="21"/>
      <c r="AY38" s="21"/>
      <c r="AZ38" s="21"/>
      <c r="BA38" s="21"/>
      <c r="BB38" s="21"/>
      <c r="BC38" s="21"/>
      <c r="BD38" s="21"/>
      <c r="BE38" s="21"/>
    </row>
    <row r="39" spans="1:57" ht="29.25" customHeight="1">
      <c r="A39" s="55">
        <v>33</v>
      </c>
      <c r="B39" s="51" t="s">
        <v>201</v>
      </c>
      <c r="C39" s="51" t="s">
        <v>202</v>
      </c>
      <c r="D39" s="1">
        <v>42416</v>
      </c>
      <c r="E39" s="51" t="s">
        <v>52</v>
      </c>
      <c r="F39" s="51" t="s">
        <v>60</v>
      </c>
      <c r="G39" s="52" t="s">
        <v>232</v>
      </c>
      <c r="H39" s="52" t="str">
        <f t="shared" si="1"/>
        <v>현장형 창조인재 양성사업 결과발표회 운영 용역</v>
      </c>
      <c r="I39" s="52" t="s">
        <v>207</v>
      </c>
      <c r="J39" s="18">
        <v>2988700</v>
      </c>
      <c r="K39" s="53"/>
      <c r="L39" s="52"/>
      <c r="M39" s="20"/>
      <c r="N39" s="51"/>
      <c r="O39" s="51"/>
      <c r="P39" s="51"/>
      <c r="Q39" s="51"/>
      <c r="R39" s="44"/>
      <c r="S39" s="45"/>
      <c r="T39" s="53"/>
      <c r="U39" s="52"/>
      <c r="V39" s="52"/>
      <c r="W39" s="52"/>
      <c r="X39" s="40"/>
      <c r="Y39" s="53"/>
      <c r="Z39" s="52" t="s">
        <v>233</v>
      </c>
      <c r="AA39" s="51" t="s">
        <v>234</v>
      </c>
      <c r="AB39" s="52" t="s">
        <v>235</v>
      </c>
      <c r="AC39" s="52"/>
      <c r="AD39" s="1">
        <v>42419</v>
      </c>
      <c r="AE39" s="1">
        <v>42419</v>
      </c>
      <c r="AF39" s="1">
        <v>42423</v>
      </c>
      <c r="AG39" s="18">
        <v>2710400</v>
      </c>
      <c r="AH39" s="2">
        <f t="shared" si="10"/>
        <v>90.688259109311744</v>
      </c>
      <c r="AI39" s="51"/>
      <c r="AJ39" s="48"/>
      <c r="AK39" s="51"/>
      <c r="AL39" s="51"/>
      <c r="AM39" s="51"/>
      <c r="AN39" s="54"/>
      <c r="AO39" s="51"/>
      <c r="AP39" s="14"/>
      <c r="AQ39" s="55" t="str">
        <f t="shared" si="11"/>
        <v>김태훈</v>
      </c>
      <c r="AR39" s="16">
        <v>42423</v>
      </c>
      <c r="AS39" s="16">
        <v>42423</v>
      </c>
      <c r="AT39" s="7"/>
      <c r="AU39" s="19"/>
      <c r="AV39" s="16">
        <v>42425</v>
      </c>
      <c r="AW39" s="14">
        <f t="shared" si="9"/>
        <v>2710400</v>
      </c>
      <c r="AX39" s="21"/>
      <c r="AY39" s="21"/>
      <c r="AZ39" s="21"/>
      <c r="BA39" s="21"/>
      <c r="BB39" s="21"/>
      <c r="BC39" s="21"/>
      <c r="BD39" s="21"/>
      <c r="BE39" s="21"/>
    </row>
    <row r="40" spans="1:57" ht="29.25" customHeight="1">
      <c r="A40" s="55">
        <v>34</v>
      </c>
      <c r="B40" s="51" t="s">
        <v>58</v>
      </c>
      <c r="C40" s="51" t="s">
        <v>237</v>
      </c>
      <c r="D40" s="1">
        <v>42370</v>
      </c>
      <c r="E40" s="51" t="s">
        <v>247</v>
      </c>
      <c r="F40" s="51" t="s">
        <v>238</v>
      </c>
      <c r="G40" s="52" t="s">
        <v>239</v>
      </c>
      <c r="H40" s="52" t="str">
        <f>G40</f>
        <v>글로벌 웹툰 뱅크 시스템 구축 및 운영 지원 용역</v>
      </c>
      <c r="I40" s="52" t="s">
        <v>240</v>
      </c>
      <c r="J40" s="18">
        <v>500000000</v>
      </c>
      <c r="K40" s="1">
        <v>42356</v>
      </c>
      <c r="L40" s="57" t="s">
        <v>241</v>
      </c>
      <c r="M40" s="20"/>
      <c r="N40" s="56" t="s">
        <v>242</v>
      </c>
      <c r="O40" s="56" t="s">
        <v>117</v>
      </c>
      <c r="P40" s="56" t="s">
        <v>118</v>
      </c>
      <c r="Q40" s="56" t="s">
        <v>243</v>
      </c>
      <c r="R40" s="59">
        <v>500000000</v>
      </c>
      <c r="S40" s="42">
        <v>500000000</v>
      </c>
      <c r="T40" s="58">
        <v>42384</v>
      </c>
      <c r="U40" s="57">
        <v>2</v>
      </c>
      <c r="V40" s="57" t="s">
        <v>244</v>
      </c>
      <c r="W40" s="57" t="s">
        <v>245</v>
      </c>
      <c r="X40" s="42">
        <v>495000000</v>
      </c>
      <c r="Y40" s="58">
        <v>42384</v>
      </c>
      <c r="Z40" s="57" t="s">
        <v>244</v>
      </c>
      <c r="AA40" s="56" t="s">
        <v>246</v>
      </c>
      <c r="AB40" s="57" t="s">
        <v>245</v>
      </c>
      <c r="AC40" s="57">
        <v>1</v>
      </c>
      <c r="AD40" s="1">
        <v>42422</v>
      </c>
      <c r="AE40" s="1">
        <v>42422</v>
      </c>
      <c r="AF40" s="1">
        <v>43100</v>
      </c>
      <c r="AG40" s="18">
        <v>495000000</v>
      </c>
      <c r="AH40" s="61">
        <f>SUM(AG40/S40)</f>
        <v>0.99</v>
      </c>
      <c r="AI40" s="51"/>
      <c r="AJ40" s="48"/>
      <c r="AK40" s="51"/>
      <c r="AL40" s="51"/>
      <c r="AM40" s="51"/>
      <c r="AN40" s="54"/>
      <c r="AO40" s="51"/>
      <c r="AP40" s="14"/>
      <c r="AQ40" s="55" t="str">
        <f t="shared" si="11"/>
        <v>서희진</v>
      </c>
      <c r="AR40" s="16"/>
      <c r="AS40" s="16"/>
      <c r="AT40" s="7">
        <v>42451</v>
      </c>
      <c r="AU40" s="19">
        <v>224000000</v>
      </c>
      <c r="AV40" s="16"/>
      <c r="AW40" s="14"/>
      <c r="AX40" s="16"/>
      <c r="AY40" s="14"/>
      <c r="AZ40" s="16"/>
      <c r="BA40" s="14"/>
      <c r="BB40" s="16"/>
      <c r="BC40" s="14"/>
      <c r="BD40" s="16"/>
      <c r="BE40" s="14"/>
    </row>
    <row r="41" spans="1:57" ht="29.25" customHeight="1">
      <c r="A41" s="55">
        <v>35</v>
      </c>
      <c r="B41" s="51" t="s">
        <v>201</v>
      </c>
      <c r="C41" s="51" t="s">
        <v>202</v>
      </c>
      <c r="D41" s="1">
        <v>42417</v>
      </c>
      <c r="E41" s="51" t="s">
        <v>52</v>
      </c>
      <c r="F41" s="51" t="s">
        <v>60</v>
      </c>
      <c r="G41" s="52" t="s">
        <v>248</v>
      </c>
      <c r="H41" s="52" t="str">
        <f t="shared" si="1"/>
        <v>현장형 창조인재 양성사업 결과물 홍보공간 조성</v>
      </c>
      <c r="I41" s="52" t="s">
        <v>249</v>
      </c>
      <c r="J41" s="18">
        <v>11882200</v>
      </c>
      <c r="K41" s="53"/>
      <c r="L41" s="52"/>
      <c r="M41" s="20"/>
      <c r="N41" s="51"/>
      <c r="O41" s="51"/>
      <c r="P41" s="51"/>
      <c r="Q41" s="51"/>
      <c r="R41" s="44"/>
      <c r="S41" s="45"/>
      <c r="T41" s="53"/>
      <c r="U41" s="52"/>
      <c r="V41" s="52"/>
      <c r="W41" s="52"/>
      <c r="X41" s="40"/>
      <c r="Y41" s="53"/>
      <c r="Z41" s="52" t="s">
        <v>250</v>
      </c>
      <c r="AA41" s="51" t="s">
        <v>251</v>
      </c>
      <c r="AB41" s="52" t="s">
        <v>252</v>
      </c>
      <c r="AC41" s="52"/>
      <c r="AD41" s="1">
        <v>42422</v>
      </c>
      <c r="AE41" s="1">
        <v>42422</v>
      </c>
      <c r="AF41" s="1">
        <v>42426</v>
      </c>
      <c r="AG41" s="18">
        <v>10901000</v>
      </c>
      <c r="AH41" s="2">
        <f t="shared" ref="AH41" si="12">SUM(AG41/J41)*100</f>
        <v>91.742269950009259</v>
      </c>
      <c r="AI41" s="51"/>
      <c r="AJ41" s="48"/>
      <c r="AK41" s="51"/>
      <c r="AL41" s="51"/>
      <c r="AM41" s="51"/>
      <c r="AN41" s="54"/>
      <c r="AO41" s="51"/>
      <c r="AP41" s="14"/>
      <c r="AQ41" s="55" t="str">
        <f t="shared" si="11"/>
        <v>김태훈</v>
      </c>
      <c r="AR41" s="16">
        <v>42426</v>
      </c>
      <c r="AS41" s="16">
        <v>42426</v>
      </c>
      <c r="AT41" s="7"/>
      <c r="AU41" s="19"/>
      <c r="AV41" s="16">
        <v>42429</v>
      </c>
      <c r="AW41" s="14">
        <f t="shared" si="9"/>
        <v>10901000</v>
      </c>
      <c r="AX41" s="21"/>
      <c r="AY41" s="21"/>
      <c r="AZ41" s="21"/>
      <c r="BA41" s="21"/>
      <c r="BB41" s="21"/>
      <c r="BC41" s="21"/>
      <c r="BD41" s="21"/>
      <c r="BE41" s="21"/>
    </row>
    <row r="42" spans="1:57" ht="29.25" customHeight="1">
      <c r="A42" s="55">
        <v>36</v>
      </c>
      <c r="B42" s="51" t="s">
        <v>75</v>
      </c>
      <c r="C42" s="51" t="s">
        <v>103</v>
      </c>
      <c r="D42" s="1">
        <v>42423</v>
      </c>
      <c r="E42" s="51" t="s">
        <v>52</v>
      </c>
      <c r="F42" s="51" t="s">
        <v>60</v>
      </c>
      <c r="G42" s="52" t="s">
        <v>265</v>
      </c>
      <c r="H42" s="52" t="str">
        <f>G42</f>
        <v>설맞이 환경정비에 따른 폐품 처리</v>
      </c>
      <c r="I42" s="52" t="s">
        <v>326</v>
      </c>
      <c r="J42" s="18">
        <v>120000</v>
      </c>
      <c r="K42" s="53"/>
      <c r="L42" s="52"/>
      <c r="M42" s="20"/>
      <c r="N42" s="51"/>
      <c r="O42" s="51"/>
      <c r="P42" s="51"/>
      <c r="Q42" s="51"/>
      <c r="R42" s="44"/>
      <c r="S42" s="45"/>
      <c r="T42" s="53"/>
      <c r="U42" s="52"/>
      <c r="V42" s="52"/>
      <c r="W42" s="52"/>
      <c r="X42" s="40"/>
      <c r="Y42" s="53"/>
      <c r="Z42" s="52" t="s">
        <v>266</v>
      </c>
      <c r="AA42" s="51" t="s">
        <v>267</v>
      </c>
      <c r="AB42" s="52" t="s">
        <v>268</v>
      </c>
      <c r="AC42" s="52"/>
      <c r="AD42" s="1">
        <v>42423</v>
      </c>
      <c r="AE42" s="1">
        <v>42431</v>
      </c>
      <c r="AF42" s="1">
        <v>42433</v>
      </c>
      <c r="AG42" s="18">
        <v>100000</v>
      </c>
      <c r="AH42" s="2">
        <f>SUM(AG42/J42)*100</f>
        <v>83.333333333333343</v>
      </c>
      <c r="AI42" s="51"/>
      <c r="AJ42" s="48"/>
      <c r="AK42" s="51"/>
      <c r="AL42" s="51"/>
      <c r="AM42" s="51"/>
      <c r="AN42" s="54"/>
      <c r="AO42" s="51"/>
      <c r="AP42" s="14"/>
      <c r="AQ42" s="55" t="str">
        <f>C42</f>
        <v>이인철</v>
      </c>
      <c r="AR42" s="16">
        <v>42432</v>
      </c>
      <c r="AS42" s="16">
        <v>42432</v>
      </c>
      <c r="AT42" s="7"/>
      <c r="AU42" s="19"/>
      <c r="AV42" s="16">
        <v>42438</v>
      </c>
      <c r="AW42" s="14">
        <f t="shared" ref="AW42:AW48" si="13">SUM(AG42-AU42)</f>
        <v>100000</v>
      </c>
      <c r="AX42" s="21"/>
      <c r="AY42" s="21"/>
      <c r="AZ42" s="21"/>
      <c r="BA42" s="21"/>
      <c r="BB42" s="21"/>
      <c r="BC42" s="21"/>
      <c r="BD42" s="21"/>
      <c r="BE42" s="21"/>
    </row>
    <row r="43" spans="1:57" ht="29.25" customHeight="1">
      <c r="A43" s="55">
        <v>37</v>
      </c>
      <c r="B43" s="51" t="s">
        <v>83</v>
      </c>
      <c r="C43" s="51" t="s">
        <v>205</v>
      </c>
      <c r="D43" s="1">
        <v>42422</v>
      </c>
      <c r="E43" s="51" t="s">
        <v>52</v>
      </c>
      <c r="F43" s="51" t="s">
        <v>289</v>
      </c>
      <c r="G43" s="52" t="s">
        <v>284</v>
      </c>
      <c r="H43" s="52" t="str">
        <f>G43</f>
        <v>한국만화박물관 상설전시관 4층 크로마키 시스템 개보수용역</v>
      </c>
      <c r="I43" s="52" t="s">
        <v>285</v>
      </c>
      <c r="J43" s="18">
        <v>17500000</v>
      </c>
      <c r="K43" s="53"/>
      <c r="L43" s="52"/>
      <c r="M43" s="20"/>
      <c r="N43" s="51"/>
      <c r="O43" s="51"/>
      <c r="P43" s="51"/>
      <c r="Q43" s="51"/>
      <c r="R43" s="44"/>
      <c r="S43" s="45"/>
      <c r="T43" s="53"/>
      <c r="U43" s="52"/>
      <c r="V43" s="52"/>
      <c r="W43" s="52"/>
      <c r="X43" s="40"/>
      <c r="Y43" s="53"/>
      <c r="Z43" s="52" t="s">
        <v>286</v>
      </c>
      <c r="AA43" s="51" t="s">
        <v>287</v>
      </c>
      <c r="AB43" s="52" t="s">
        <v>288</v>
      </c>
      <c r="AC43" s="52"/>
      <c r="AD43" s="1">
        <v>42425</v>
      </c>
      <c r="AE43" s="1">
        <v>42431</v>
      </c>
      <c r="AF43" s="1">
        <v>42447</v>
      </c>
      <c r="AG43" s="18">
        <v>15730000</v>
      </c>
      <c r="AH43" s="2">
        <f>SUM(AG43/J43)*100</f>
        <v>89.885714285714286</v>
      </c>
      <c r="AI43" s="51"/>
      <c r="AJ43" s="48"/>
      <c r="AK43" s="51"/>
      <c r="AL43" s="51"/>
      <c r="AM43" s="51"/>
      <c r="AN43" s="54"/>
      <c r="AO43" s="51"/>
      <c r="AP43" s="14"/>
      <c r="AQ43" s="55" t="str">
        <f>C43</f>
        <v>서정임</v>
      </c>
      <c r="AR43" s="16">
        <v>42447</v>
      </c>
      <c r="AS43" s="16">
        <v>42447</v>
      </c>
      <c r="AT43" s="7"/>
      <c r="AU43" s="19"/>
      <c r="AV43" s="16">
        <v>42453</v>
      </c>
      <c r="AW43" s="14">
        <f t="shared" si="13"/>
        <v>15730000</v>
      </c>
      <c r="AX43" s="21"/>
      <c r="AY43" s="21"/>
      <c r="AZ43" s="21"/>
      <c r="BA43" s="21"/>
      <c r="BB43" s="21"/>
      <c r="BC43" s="21"/>
      <c r="BD43" s="21"/>
      <c r="BE43" s="21"/>
    </row>
    <row r="44" spans="1:57" ht="29.25" customHeight="1">
      <c r="A44" s="55">
        <v>38</v>
      </c>
      <c r="B44" s="51" t="s">
        <v>83</v>
      </c>
      <c r="C44" s="51" t="s">
        <v>205</v>
      </c>
      <c r="D44" s="1">
        <v>42422</v>
      </c>
      <c r="E44" s="51" t="s">
        <v>52</v>
      </c>
      <c r="F44" s="51" t="s">
        <v>289</v>
      </c>
      <c r="G44" s="52" t="s">
        <v>290</v>
      </c>
      <c r="H44" s="52" t="str">
        <f t="shared" ref="H44" si="14">G44</f>
        <v>한국만화박물관 상설전시관 모형 전시물 수리용역</v>
      </c>
      <c r="I44" s="52" t="s">
        <v>291</v>
      </c>
      <c r="J44" s="18">
        <v>6170000</v>
      </c>
      <c r="K44" s="53"/>
      <c r="L44" s="52"/>
      <c r="M44" s="20"/>
      <c r="N44" s="51"/>
      <c r="O44" s="51"/>
      <c r="P44" s="51"/>
      <c r="Q44" s="51"/>
      <c r="R44" s="44"/>
      <c r="S44" s="45"/>
      <c r="T44" s="53"/>
      <c r="U44" s="52"/>
      <c r="V44" s="52"/>
      <c r="W44" s="52"/>
      <c r="X44" s="40"/>
      <c r="Y44" s="53"/>
      <c r="Z44" s="52" t="s">
        <v>292</v>
      </c>
      <c r="AA44" s="51" t="s">
        <v>293</v>
      </c>
      <c r="AB44" s="52" t="s">
        <v>294</v>
      </c>
      <c r="AC44" s="52"/>
      <c r="AD44" s="1">
        <v>42426</v>
      </c>
      <c r="AE44" s="1">
        <v>42426</v>
      </c>
      <c r="AF44" s="1">
        <v>42451</v>
      </c>
      <c r="AG44" s="18">
        <v>5500000</v>
      </c>
      <c r="AH44" s="2">
        <f t="shared" ref="AH44:AH51" si="15">SUM(AG44/J44)*100</f>
        <v>89.141004862236628</v>
      </c>
      <c r="AI44" s="51"/>
      <c r="AJ44" s="48"/>
      <c r="AK44" s="51"/>
      <c r="AL44" s="51"/>
      <c r="AM44" s="51"/>
      <c r="AN44" s="54"/>
      <c r="AO44" s="51"/>
      <c r="AP44" s="14"/>
      <c r="AQ44" s="55" t="str">
        <f t="shared" ref="AQ44:AQ51" si="16">C44</f>
        <v>서정임</v>
      </c>
      <c r="AR44" s="16">
        <v>42447</v>
      </c>
      <c r="AS44" s="16">
        <v>42447</v>
      </c>
      <c r="AT44" s="7"/>
      <c r="AU44" s="19"/>
      <c r="AV44" s="16">
        <v>42453</v>
      </c>
      <c r="AW44" s="14">
        <f t="shared" si="13"/>
        <v>5500000</v>
      </c>
      <c r="AX44" s="21"/>
      <c r="AY44" s="21"/>
      <c r="AZ44" s="21"/>
      <c r="BA44" s="21"/>
      <c r="BB44" s="21"/>
      <c r="BC44" s="21"/>
      <c r="BD44" s="21"/>
      <c r="BE44" s="21"/>
    </row>
    <row r="45" spans="1:57" ht="29.25" customHeight="1">
      <c r="A45" s="55">
        <v>39</v>
      </c>
      <c r="B45" s="51" t="s">
        <v>83</v>
      </c>
      <c r="C45" s="51" t="s">
        <v>205</v>
      </c>
      <c r="D45" s="1">
        <v>42426</v>
      </c>
      <c r="E45" s="51" t="s">
        <v>52</v>
      </c>
      <c r="F45" s="51" t="s">
        <v>289</v>
      </c>
      <c r="G45" s="52" t="s">
        <v>307</v>
      </c>
      <c r="H45" s="52" t="str">
        <f>G45</f>
        <v>상설전시관 대형 마우스용 웹툰 영상 제어 시스템 설계 및 설치 용역</v>
      </c>
      <c r="I45" s="52" t="s">
        <v>291</v>
      </c>
      <c r="J45" s="18">
        <v>6600000</v>
      </c>
      <c r="K45" s="53"/>
      <c r="L45" s="52"/>
      <c r="M45" s="20"/>
      <c r="N45" s="51"/>
      <c r="O45" s="51"/>
      <c r="P45" s="51"/>
      <c r="Q45" s="51"/>
      <c r="R45" s="44"/>
      <c r="S45" s="45"/>
      <c r="T45" s="53"/>
      <c r="U45" s="52"/>
      <c r="V45" s="52"/>
      <c r="W45" s="52"/>
      <c r="X45" s="40"/>
      <c r="Y45" s="53"/>
      <c r="Z45" s="52" t="s">
        <v>295</v>
      </c>
      <c r="AA45" s="51" t="s">
        <v>296</v>
      </c>
      <c r="AB45" s="52" t="s">
        <v>297</v>
      </c>
      <c r="AC45" s="52"/>
      <c r="AD45" s="1">
        <v>42429</v>
      </c>
      <c r="AE45" s="1">
        <v>42429</v>
      </c>
      <c r="AF45" s="1">
        <v>42447</v>
      </c>
      <c r="AG45" s="18">
        <v>6000000</v>
      </c>
      <c r="AH45" s="2">
        <f t="shared" si="15"/>
        <v>90.909090909090907</v>
      </c>
      <c r="AI45" s="51"/>
      <c r="AJ45" s="48"/>
      <c r="AK45" s="51"/>
      <c r="AL45" s="51"/>
      <c r="AM45" s="51"/>
      <c r="AN45" s="54"/>
      <c r="AO45" s="51"/>
      <c r="AP45" s="14"/>
      <c r="AQ45" s="55" t="str">
        <f t="shared" si="16"/>
        <v>서정임</v>
      </c>
      <c r="AR45" s="16">
        <v>42447</v>
      </c>
      <c r="AS45" s="16">
        <v>42447</v>
      </c>
      <c r="AT45" s="7"/>
      <c r="AU45" s="19"/>
      <c r="AV45" s="16">
        <v>42453</v>
      </c>
      <c r="AW45" s="14">
        <f t="shared" si="13"/>
        <v>6000000</v>
      </c>
      <c r="AX45" s="21"/>
      <c r="AY45" s="21"/>
      <c r="AZ45" s="21"/>
      <c r="BA45" s="21"/>
      <c r="BB45" s="21"/>
      <c r="BC45" s="21"/>
      <c r="BD45" s="21"/>
      <c r="BE45" s="21"/>
    </row>
    <row r="46" spans="1:57" ht="29.25" customHeight="1">
      <c r="A46" s="55">
        <v>40</v>
      </c>
      <c r="B46" s="51" t="s">
        <v>83</v>
      </c>
      <c r="C46" s="51" t="s">
        <v>176</v>
      </c>
      <c r="D46" s="1">
        <v>42429</v>
      </c>
      <c r="E46" s="51" t="s">
        <v>52</v>
      </c>
      <c r="F46" s="51" t="s">
        <v>368</v>
      </c>
      <c r="G46" s="52" t="s">
        <v>298</v>
      </c>
      <c r="H46" s="52" t="str">
        <f t="shared" ref="H46:H52" si="17">G46</f>
        <v>한국만화박물관 내부 청소 및 도색 용역</v>
      </c>
      <c r="I46" s="52" t="s">
        <v>299</v>
      </c>
      <c r="J46" s="18">
        <v>13255000</v>
      </c>
      <c r="K46" s="53"/>
      <c r="L46" s="52"/>
      <c r="M46" s="20"/>
      <c r="N46" s="51"/>
      <c r="O46" s="51"/>
      <c r="P46" s="51"/>
      <c r="Q46" s="51"/>
      <c r="R46" s="44"/>
      <c r="S46" s="45"/>
      <c r="T46" s="53"/>
      <c r="U46" s="52"/>
      <c r="V46" s="52"/>
      <c r="W46" s="52"/>
      <c r="X46" s="40"/>
      <c r="Y46" s="53"/>
      <c r="Z46" s="52" t="s">
        <v>300</v>
      </c>
      <c r="AA46" s="51" t="s">
        <v>301</v>
      </c>
      <c r="AB46" s="52" t="s">
        <v>302</v>
      </c>
      <c r="AC46" s="52"/>
      <c r="AD46" s="1">
        <v>42431</v>
      </c>
      <c r="AE46" s="1">
        <v>42433</v>
      </c>
      <c r="AF46" s="1">
        <v>42440</v>
      </c>
      <c r="AG46" s="18">
        <v>11880000</v>
      </c>
      <c r="AH46" s="2">
        <f t="shared" si="15"/>
        <v>89.626556016597519</v>
      </c>
      <c r="AI46" s="51"/>
      <c r="AJ46" s="48"/>
      <c r="AK46" s="51"/>
      <c r="AL46" s="51"/>
      <c r="AM46" s="51"/>
      <c r="AN46" s="54"/>
      <c r="AO46" s="51"/>
      <c r="AP46" s="14"/>
      <c r="AQ46" s="55" t="str">
        <f t="shared" si="16"/>
        <v>방희정</v>
      </c>
      <c r="AR46" s="16">
        <v>42440</v>
      </c>
      <c r="AS46" s="16">
        <v>42445</v>
      </c>
      <c r="AT46" s="7"/>
      <c r="AU46" s="19"/>
      <c r="AV46" s="16">
        <v>42450</v>
      </c>
      <c r="AW46" s="14">
        <f t="shared" si="13"/>
        <v>11880000</v>
      </c>
      <c r="AX46" s="21"/>
      <c r="AY46" s="21"/>
      <c r="AZ46" s="21"/>
      <c r="BA46" s="21"/>
      <c r="BB46" s="21"/>
      <c r="BC46" s="21"/>
      <c r="BD46" s="21"/>
      <c r="BE46" s="21"/>
    </row>
    <row r="47" spans="1:57" ht="29.25" customHeight="1">
      <c r="A47" s="55">
        <v>41</v>
      </c>
      <c r="B47" s="51" t="s">
        <v>83</v>
      </c>
      <c r="C47" s="51" t="s">
        <v>176</v>
      </c>
      <c r="D47" s="1">
        <v>42429</v>
      </c>
      <c r="E47" s="51" t="s">
        <v>91</v>
      </c>
      <c r="F47" s="51" t="s">
        <v>60</v>
      </c>
      <c r="G47" s="52" t="s">
        <v>303</v>
      </c>
      <c r="H47" s="52" t="str">
        <f t="shared" si="17"/>
        <v>한국만화박물관 현수막 거치대 및 인포메이션 철제프레임 제작</v>
      </c>
      <c r="I47" s="52" t="s">
        <v>304</v>
      </c>
      <c r="J47" s="18">
        <v>2340800</v>
      </c>
      <c r="K47" s="53"/>
      <c r="L47" s="52"/>
      <c r="M47" s="20"/>
      <c r="N47" s="51"/>
      <c r="O47" s="51"/>
      <c r="P47" s="51"/>
      <c r="Q47" s="51"/>
      <c r="R47" s="44"/>
      <c r="S47" s="45"/>
      <c r="T47" s="53"/>
      <c r="U47" s="52"/>
      <c r="V47" s="52"/>
      <c r="W47" s="52"/>
      <c r="X47" s="40"/>
      <c r="Y47" s="53"/>
      <c r="Z47" s="52" t="s">
        <v>305</v>
      </c>
      <c r="AA47" s="51" t="s">
        <v>306</v>
      </c>
      <c r="AB47" s="52" t="s">
        <v>367</v>
      </c>
      <c r="AC47" s="52"/>
      <c r="AD47" s="1">
        <v>42433</v>
      </c>
      <c r="AE47" s="1"/>
      <c r="AF47" s="1">
        <v>42440</v>
      </c>
      <c r="AG47" s="18">
        <v>2111400</v>
      </c>
      <c r="AH47" s="2">
        <f t="shared" si="15"/>
        <v>90.199931647300076</v>
      </c>
      <c r="AI47" s="51"/>
      <c r="AJ47" s="48"/>
      <c r="AK47" s="51"/>
      <c r="AL47" s="51"/>
      <c r="AM47" s="51"/>
      <c r="AN47" s="54"/>
      <c r="AO47" s="51"/>
      <c r="AP47" s="14"/>
      <c r="AQ47" s="55" t="str">
        <f t="shared" si="16"/>
        <v>방희정</v>
      </c>
      <c r="AR47" s="16">
        <v>42440</v>
      </c>
      <c r="AS47" s="16">
        <v>42453</v>
      </c>
      <c r="AT47" s="7"/>
      <c r="AU47" s="19"/>
      <c r="AV47" s="16">
        <v>42461</v>
      </c>
      <c r="AW47" s="14">
        <f t="shared" si="13"/>
        <v>2111400</v>
      </c>
      <c r="AX47" s="21"/>
      <c r="AY47" s="21"/>
      <c r="AZ47" s="21"/>
      <c r="BA47" s="21"/>
      <c r="BB47" s="21"/>
      <c r="BC47" s="21"/>
      <c r="BD47" s="21"/>
      <c r="BE47" s="21"/>
    </row>
    <row r="48" spans="1:57" ht="29.25" customHeight="1">
      <c r="A48" s="55">
        <v>42</v>
      </c>
      <c r="B48" s="51" t="s">
        <v>83</v>
      </c>
      <c r="C48" s="51" t="s">
        <v>205</v>
      </c>
      <c r="D48" s="1">
        <v>42419</v>
      </c>
      <c r="E48" s="51" t="s">
        <v>195</v>
      </c>
      <c r="F48" s="22" t="s">
        <v>279</v>
      </c>
      <c r="G48" s="52" t="s">
        <v>280</v>
      </c>
      <c r="H48" s="52" t="str">
        <f t="shared" si="17"/>
        <v>한국만화박물관 상설전시 보완공사</v>
      </c>
      <c r="I48" s="52" t="s">
        <v>281</v>
      </c>
      <c r="J48" s="18">
        <v>29471540</v>
      </c>
      <c r="K48" s="53"/>
      <c r="L48" s="23"/>
      <c r="M48" s="20"/>
      <c r="N48" s="51"/>
      <c r="O48" s="23"/>
      <c r="P48" s="51"/>
      <c r="Q48" s="51"/>
      <c r="R48" s="42"/>
      <c r="S48" s="42"/>
      <c r="T48" s="53"/>
      <c r="U48" s="52"/>
      <c r="V48" s="52"/>
      <c r="W48" s="52"/>
      <c r="X48" s="42"/>
      <c r="Y48" s="53"/>
      <c r="Z48" s="52" t="s">
        <v>344</v>
      </c>
      <c r="AA48" s="51" t="s">
        <v>282</v>
      </c>
      <c r="AB48" s="52" t="s">
        <v>283</v>
      </c>
      <c r="AC48" s="52"/>
      <c r="AD48" s="1">
        <v>42436</v>
      </c>
      <c r="AE48" s="1">
        <v>42436</v>
      </c>
      <c r="AF48" s="1">
        <v>42440</v>
      </c>
      <c r="AG48" s="18">
        <v>26400000</v>
      </c>
      <c r="AH48" s="2">
        <f t="shared" si="15"/>
        <v>89.577945366954012</v>
      </c>
      <c r="AI48" s="51"/>
      <c r="AJ48" s="48"/>
      <c r="AK48" s="51"/>
      <c r="AL48" s="51"/>
      <c r="AM48" s="51"/>
      <c r="AN48" s="54"/>
      <c r="AO48" s="51"/>
      <c r="AP48" s="14"/>
      <c r="AQ48" s="55" t="str">
        <f t="shared" si="16"/>
        <v>서정임</v>
      </c>
      <c r="AR48" s="16">
        <v>42440</v>
      </c>
      <c r="AS48" s="16">
        <v>42445</v>
      </c>
      <c r="AT48" s="7"/>
      <c r="AU48" s="19"/>
      <c r="AV48" s="16">
        <v>42450</v>
      </c>
      <c r="AW48" s="14">
        <f t="shared" si="13"/>
        <v>26400000</v>
      </c>
      <c r="AX48" s="21"/>
      <c r="AY48" s="21"/>
      <c r="AZ48" s="21"/>
      <c r="BA48" s="21"/>
      <c r="BB48" s="21"/>
      <c r="BC48" s="21"/>
      <c r="BD48" s="21"/>
      <c r="BE48" s="21"/>
    </row>
    <row r="49" spans="1:57" ht="29.25" customHeight="1">
      <c r="A49" s="24">
        <v>43</v>
      </c>
      <c r="B49" s="26" t="s">
        <v>139</v>
      </c>
      <c r="C49" s="26" t="s">
        <v>140</v>
      </c>
      <c r="D49" s="25">
        <v>42419</v>
      </c>
      <c r="E49" s="26" t="s">
        <v>91</v>
      </c>
      <c r="F49" s="38" t="s">
        <v>269</v>
      </c>
      <c r="G49" s="27" t="s">
        <v>270</v>
      </c>
      <c r="H49" s="27" t="str">
        <f t="shared" si="17"/>
        <v>만화도서관 2016년도 국내외 도서 및 비도서(연간단가계약) 구입</v>
      </c>
      <c r="I49" s="27" t="s">
        <v>271</v>
      </c>
      <c r="J49" s="28">
        <v>38228000</v>
      </c>
      <c r="K49" s="29">
        <v>42422</v>
      </c>
      <c r="L49" s="39" t="s">
        <v>273</v>
      </c>
      <c r="M49" s="37">
        <v>0.9</v>
      </c>
      <c r="N49" s="26" t="s">
        <v>272</v>
      </c>
      <c r="O49" s="39" t="s">
        <v>274</v>
      </c>
      <c r="P49" s="26" t="s">
        <v>118</v>
      </c>
      <c r="Q49" s="26" t="s">
        <v>275</v>
      </c>
      <c r="R49" s="41">
        <v>38228000</v>
      </c>
      <c r="S49" s="41">
        <v>38330546.619999997</v>
      </c>
      <c r="T49" s="29">
        <v>42426</v>
      </c>
      <c r="U49" s="27">
        <v>34</v>
      </c>
      <c r="V49" s="27" t="s">
        <v>276</v>
      </c>
      <c r="W49" s="27" t="s">
        <v>277</v>
      </c>
      <c r="X49" s="41">
        <v>34505100</v>
      </c>
      <c r="Y49" s="29">
        <v>42424</v>
      </c>
      <c r="Z49" s="27" t="s">
        <v>276</v>
      </c>
      <c r="AA49" s="26" t="s">
        <v>278</v>
      </c>
      <c r="AB49" s="27" t="s">
        <v>277</v>
      </c>
      <c r="AC49" s="27">
        <v>1</v>
      </c>
      <c r="AD49" s="25">
        <v>42438</v>
      </c>
      <c r="AE49" s="25"/>
      <c r="AF49" s="25">
        <v>42735</v>
      </c>
      <c r="AG49" s="28">
        <v>34505100</v>
      </c>
      <c r="AH49" s="62">
        <f>SUM(AG49/S49)</f>
        <v>0.90019848509011435</v>
      </c>
      <c r="AI49" s="26"/>
      <c r="AJ49" s="49"/>
      <c r="AK49" s="26"/>
      <c r="AL49" s="26"/>
      <c r="AM49" s="26"/>
      <c r="AN49" s="31"/>
      <c r="AO49" s="26"/>
      <c r="AP49" s="35"/>
      <c r="AQ49" s="24" t="str">
        <f t="shared" si="16"/>
        <v>김연희</v>
      </c>
      <c r="AR49" s="32"/>
      <c r="AS49" s="32"/>
      <c r="AT49" s="33"/>
      <c r="AU49" s="34"/>
      <c r="AV49" s="32"/>
      <c r="AW49" s="35"/>
      <c r="AX49" s="32">
        <v>42480</v>
      </c>
      <c r="AY49" s="35">
        <v>2427660</v>
      </c>
      <c r="AZ49" s="36"/>
      <c r="BA49" s="36"/>
      <c r="BB49" s="36"/>
      <c r="BC49" s="36"/>
      <c r="BD49" s="36"/>
      <c r="BE49" s="36"/>
    </row>
    <row r="50" spans="1:57" ht="29.25" customHeight="1">
      <c r="A50" s="55">
        <v>44</v>
      </c>
      <c r="B50" s="51" t="s">
        <v>75</v>
      </c>
      <c r="C50" s="51" t="s">
        <v>103</v>
      </c>
      <c r="D50" s="1">
        <v>42419</v>
      </c>
      <c r="E50" s="51" t="s">
        <v>91</v>
      </c>
      <c r="F50" s="22" t="s">
        <v>60</v>
      </c>
      <c r="G50" s="52" t="s">
        <v>308</v>
      </c>
      <c r="H50" s="52" t="str">
        <f t="shared" si="17"/>
        <v>통합백신관리 솔류션 및 백신 도입</v>
      </c>
      <c r="I50" s="52" t="s">
        <v>309</v>
      </c>
      <c r="J50" s="18">
        <v>5636400</v>
      </c>
      <c r="K50" s="53"/>
      <c r="L50" s="23"/>
      <c r="M50" s="20"/>
      <c r="N50" s="51"/>
      <c r="O50" s="23"/>
      <c r="P50" s="51"/>
      <c r="Q50" s="51"/>
      <c r="R50" s="42"/>
      <c r="S50" s="42"/>
      <c r="T50" s="53"/>
      <c r="U50" s="52"/>
      <c r="V50" s="52"/>
      <c r="W50" s="52"/>
      <c r="X50" s="42"/>
      <c r="Y50" s="53"/>
      <c r="Z50" s="52" t="s">
        <v>310</v>
      </c>
      <c r="AA50" s="51" t="s">
        <v>311</v>
      </c>
      <c r="AB50" s="52" t="s">
        <v>312</v>
      </c>
      <c r="AC50" s="52"/>
      <c r="AD50" s="1">
        <v>42440</v>
      </c>
      <c r="AE50" s="1"/>
      <c r="AF50" s="1">
        <v>42460</v>
      </c>
      <c r="AG50" s="18">
        <v>5368000</v>
      </c>
      <c r="AH50" s="2">
        <f t="shared" si="15"/>
        <v>95.238095238095227</v>
      </c>
      <c r="AI50" s="51"/>
      <c r="AJ50" s="48"/>
      <c r="AK50" s="51"/>
      <c r="AL50" s="51"/>
      <c r="AM50" s="51"/>
      <c r="AN50" s="54"/>
      <c r="AO50" s="51"/>
      <c r="AP50" s="14"/>
      <c r="AQ50" s="55" t="str">
        <f t="shared" si="16"/>
        <v>이인철</v>
      </c>
      <c r="AR50" s="16">
        <v>42447</v>
      </c>
      <c r="AS50" s="16">
        <v>42451</v>
      </c>
      <c r="AT50" s="7"/>
      <c r="AU50" s="19"/>
      <c r="AV50" s="16">
        <v>42453</v>
      </c>
      <c r="AW50" s="14">
        <f t="shared" si="9"/>
        <v>5368000</v>
      </c>
      <c r="AX50" s="21"/>
      <c r="AY50" s="21"/>
      <c r="AZ50" s="21"/>
      <c r="BA50" s="21"/>
      <c r="BB50" s="21"/>
      <c r="BC50" s="21"/>
      <c r="BD50" s="21"/>
      <c r="BE50" s="21"/>
    </row>
    <row r="51" spans="1:57" ht="29.25" customHeight="1">
      <c r="A51" s="24">
        <v>45</v>
      </c>
      <c r="B51" s="26" t="s">
        <v>75</v>
      </c>
      <c r="C51" s="26" t="s">
        <v>103</v>
      </c>
      <c r="D51" s="25">
        <v>42424</v>
      </c>
      <c r="E51" s="26" t="s">
        <v>52</v>
      </c>
      <c r="F51" s="26" t="s">
        <v>60</v>
      </c>
      <c r="G51" s="27" t="s">
        <v>313</v>
      </c>
      <c r="H51" s="27" t="str">
        <f t="shared" si="17"/>
        <v>한국만화영상진흥원 청사 방역용역</v>
      </c>
      <c r="I51" s="27" t="s">
        <v>314</v>
      </c>
      <c r="J51" s="28">
        <v>3680000</v>
      </c>
      <c r="K51" s="29"/>
      <c r="L51" s="27"/>
      <c r="M51" s="37"/>
      <c r="N51" s="26"/>
      <c r="O51" s="26"/>
      <c r="P51" s="26"/>
      <c r="Q51" s="26"/>
      <c r="R51" s="46"/>
      <c r="S51" s="47"/>
      <c r="T51" s="29"/>
      <c r="U51" s="27"/>
      <c r="V51" s="27"/>
      <c r="W51" s="27"/>
      <c r="X51" s="43"/>
      <c r="Y51" s="29"/>
      <c r="Z51" s="27" t="s">
        <v>315</v>
      </c>
      <c r="AA51" s="26" t="s">
        <v>316</v>
      </c>
      <c r="AB51" s="27" t="s">
        <v>317</v>
      </c>
      <c r="AC51" s="27"/>
      <c r="AD51" s="25">
        <v>42440</v>
      </c>
      <c r="AE51" s="25">
        <v>42443</v>
      </c>
      <c r="AF51" s="25">
        <v>42704</v>
      </c>
      <c r="AG51" s="28">
        <v>3333500</v>
      </c>
      <c r="AH51" s="30">
        <f t="shared" si="15"/>
        <v>90.584239130434781</v>
      </c>
      <c r="AI51" s="26"/>
      <c r="AJ51" s="49"/>
      <c r="AK51" s="26"/>
      <c r="AL51" s="26"/>
      <c r="AM51" s="26"/>
      <c r="AN51" s="31"/>
      <c r="AO51" s="26"/>
      <c r="AP51" s="35"/>
      <c r="AQ51" s="24" t="str">
        <f t="shared" si="16"/>
        <v>이인철</v>
      </c>
      <c r="AR51" s="32"/>
      <c r="AS51" s="32"/>
      <c r="AT51" s="33"/>
      <c r="AU51" s="34"/>
      <c r="AV51" s="32"/>
      <c r="AW51" s="35"/>
      <c r="AX51" s="32">
        <v>42453</v>
      </c>
      <c r="AY51" s="35">
        <v>666700</v>
      </c>
      <c r="AZ51" s="36"/>
      <c r="BA51" s="36"/>
      <c r="BB51" s="36"/>
      <c r="BC51" s="36"/>
      <c r="BD51" s="36"/>
      <c r="BE51" s="36"/>
    </row>
    <row r="52" spans="1:57" ht="29.25" customHeight="1">
      <c r="A52" s="55">
        <v>46</v>
      </c>
      <c r="B52" s="51" t="s">
        <v>139</v>
      </c>
      <c r="C52" s="51" t="s">
        <v>318</v>
      </c>
      <c r="D52" s="1">
        <v>42429</v>
      </c>
      <c r="E52" s="51" t="s">
        <v>52</v>
      </c>
      <c r="F52" s="51" t="s">
        <v>60</v>
      </c>
      <c r="G52" s="52" t="s">
        <v>319</v>
      </c>
      <c r="H52" s="52" t="str">
        <f t="shared" si="17"/>
        <v>2016 만화등록문화재 영인본 영어판 번역 용역</v>
      </c>
      <c r="I52" s="52" t="s">
        <v>320</v>
      </c>
      <c r="J52" s="18">
        <v>13000000</v>
      </c>
      <c r="K52" s="53"/>
      <c r="L52" s="52"/>
      <c r="M52" s="20"/>
      <c r="N52" s="51"/>
      <c r="O52" s="51"/>
      <c r="P52" s="51"/>
      <c r="Q52" s="51"/>
      <c r="R52" s="44"/>
      <c r="S52" s="45"/>
      <c r="T52" s="53"/>
      <c r="U52" s="52"/>
      <c r="V52" s="52"/>
      <c r="W52" s="52"/>
      <c r="X52" s="40"/>
      <c r="Y52" s="53"/>
      <c r="Z52" s="52" t="s">
        <v>321</v>
      </c>
      <c r="AA52" s="51" t="s">
        <v>322</v>
      </c>
      <c r="AB52" s="52" t="s">
        <v>323</v>
      </c>
      <c r="AC52" s="52"/>
      <c r="AD52" s="1">
        <v>42440</v>
      </c>
      <c r="AE52" s="1">
        <v>42440</v>
      </c>
      <c r="AF52" s="1">
        <v>42503</v>
      </c>
      <c r="AG52" s="18">
        <v>12500000</v>
      </c>
      <c r="AH52" s="2">
        <f>SUM(AG52/J52)*100</f>
        <v>96.15384615384616</v>
      </c>
      <c r="AI52" s="51"/>
      <c r="AJ52" s="48"/>
      <c r="AK52" s="51"/>
      <c r="AL52" s="51"/>
      <c r="AM52" s="51"/>
      <c r="AN52" s="54"/>
      <c r="AO52" s="51"/>
      <c r="AP52" s="14"/>
      <c r="AQ52" s="55" t="str">
        <f>C52</f>
        <v>심리나</v>
      </c>
      <c r="AR52" s="16"/>
      <c r="AS52" s="16"/>
      <c r="AT52" s="7"/>
      <c r="AU52" s="19"/>
      <c r="AV52" s="16"/>
      <c r="AW52" s="14"/>
      <c r="AX52" s="21"/>
      <c r="AY52" s="21"/>
      <c r="AZ52" s="21"/>
      <c r="BA52" s="21"/>
      <c r="BB52" s="21"/>
      <c r="BC52" s="21"/>
      <c r="BD52" s="21"/>
      <c r="BE52" s="21"/>
    </row>
    <row r="53" spans="1:57" ht="29.25" customHeight="1">
      <c r="A53" s="55">
        <v>47</v>
      </c>
      <c r="B53" s="51" t="s">
        <v>83</v>
      </c>
      <c r="C53" s="51" t="s">
        <v>259</v>
      </c>
      <c r="D53" s="1">
        <v>42433</v>
      </c>
      <c r="E53" s="51" t="s">
        <v>52</v>
      </c>
      <c r="F53" s="51" t="s">
        <v>324</v>
      </c>
      <c r="G53" s="52" t="s">
        <v>325</v>
      </c>
      <c r="H53" s="52" t="str">
        <f>G53</f>
        <v>한국만화박물관 4D상영관 시스템 교체 설치 용역</v>
      </c>
      <c r="I53" s="52" t="s">
        <v>352</v>
      </c>
      <c r="J53" s="18">
        <v>45430000</v>
      </c>
      <c r="K53" s="58">
        <v>42438</v>
      </c>
      <c r="L53" s="57"/>
      <c r="M53" s="20">
        <v>0.87744999999999995</v>
      </c>
      <c r="N53" s="56" t="s">
        <v>327</v>
      </c>
      <c r="O53" s="56" t="s">
        <v>327</v>
      </c>
      <c r="P53" s="56" t="s">
        <v>118</v>
      </c>
      <c r="Q53" s="56" t="s">
        <v>275</v>
      </c>
      <c r="R53" s="42">
        <v>45430000</v>
      </c>
      <c r="S53" s="42">
        <v>45632450</v>
      </c>
      <c r="T53" s="58">
        <v>42433</v>
      </c>
      <c r="U53" s="57">
        <v>5</v>
      </c>
      <c r="V53" s="57" t="s">
        <v>328</v>
      </c>
      <c r="W53" s="57" t="s">
        <v>329</v>
      </c>
      <c r="X53" s="42">
        <v>43210000</v>
      </c>
      <c r="Y53" s="58">
        <v>42439</v>
      </c>
      <c r="Z53" s="57" t="s">
        <v>328</v>
      </c>
      <c r="AA53" s="56" t="s">
        <v>330</v>
      </c>
      <c r="AB53" s="57" t="s">
        <v>329</v>
      </c>
      <c r="AC53" s="57">
        <v>1</v>
      </c>
      <c r="AD53" s="1">
        <v>42440</v>
      </c>
      <c r="AE53" s="1">
        <v>42441</v>
      </c>
      <c r="AF53" s="1">
        <v>42443</v>
      </c>
      <c r="AG53" s="18">
        <v>43210000</v>
      </c>
      <c r="AH53" s="61">
        <f>SUM(AG53/S53)</f>
        <v>0.94691387378937575</v>
      </c>
      <c r="AI53" s="51"/>
      <c r="AJ53" s="48"/>
      <c r="AK53" s="51"/>
      <c r="AL53" s="51"/>
      <c r="AM53" s="51"/>
      <c r="AN53" s="54"/>
      <c r="AO53" s="51"/>
      <c r="AP53" s="14"/>
      <c r="AQ53" s="55" t="str">
        <f t="shared" ref="AQ53" si="18">C53</f>
        <v>김현재</v>
      </c>
      <c r="AR53" s="16">
        <v>42440</v>
      </c>
      <c r="AS53" s="16">
        <v>42445</v>
      </c>
      <c r="AT53" s="7"/>
      <c r="AU53" s="19"/>
      <c r="AV53" s="16">
        <v>42450</v>
      </c>
      <c r="AW53" s="14">
        <f>SUM(AG53-AU53)</f>
        <v>43210000</v>
      </c>
      <c r="AX53" s="21"/>
      <c r="AY53" s="21"/>
      <c r="AZ53" s="21"/>
      <c r="BA53" s="21"/>
      <c r="BB53" s="21"/>
      <c r="BC53" s="21"/>
      <c r="BD53" s="21"/>
      <c r="BE53" s="21"/>
    </row>
    <row r="54" spans="1:57" ht="29.25" customHeight="1">
      <c r="A54" s="55">
        <v>48</v>
      </c>
      <c r="B54" s="51" t="s">
        <v>83</v>
      </c>
      <c r="C54" s="51" t="s">
        <v>205</v>
      </c>
      <c r="D54" s="1">
        <v>42433</v>
      </c>
      <c r="E54" s="51" t="s">
        <v>52</v>
      </c>
      <c r="F54" s="51" t="s">
        <v>60</v>
      </c>
      <c r="G54" s="52" t="s">
        <v>331</v>
      </c>
      <c r="H54" s="52" t="str">
        <f>G54</f>
        <v>이상무 작가 추모전 전시 설치 용역</v>
      </c>
      <c r="I54" s="52" t="s">
        <v>332</v>
      </c>
      <c r="J54" s="18">
        <v>18700000</v>
      </c>
      <c r="K54" s="53"/>
      <c r="L54" s="52"/>
      <c r="M54" s="20"/>
      <c r="N54" s="51"/>
      <c r="O54" s="51"/>
      <c r="P54" s="51"/>
      <c r="Q54" s="51"/>
      <c r="R54" s="42"/>
      <c r="S54" s="42"/>
      <c r="T54" s="53"/>
      <c r="U54" s="52"/>
      <c r="V54" s="52"/>
      <c r="W54" s="52"/>
      <c r="X54" s="42"/>
      <c r="Y54" s="53"/>
      <c r="Z54" s="52" t="s">
        <v>333</v>
      </c>
      <c r="AA54" s="51" t="s">
        <v>335</v>
      </c>
      <c r="AB54" s="52" t="s">
        <v>334</v>
      </c>
      <c r="AC54" s="52"/>
      <c r="AD54" s="1">
        <v>42440</v>
      </c>
      <c r="AE54" s="1">
        <v>42440</v>
      </c>
      <c r="AF54" s="1">
        <v>42451</v>
      </c>
      <c r="AG54" s="18">
        <v>16830000</v>
      </c>
      <c r="AH54" s="2">
        <f>SUM(AG54/J54)*100</f>
        <v>90</v>
      </c>
      <c r="AI54" s="51"/>
      <c r="AJ54" s="48"/>
      <c r="AK54" s="51"/>
      <c r="AL54" s="51"/>
      <c r="AM54" s="51"/>
      <c r="AN54" s="54"/>
      <c r="AO54" s="51"/>
      <c r="AP54" s="14"/>
      <c r="AQ54" s="55" t="str">
        <f>C54</f>
        <v>서정임</v>
      </c>
      <c r="AR54" s="16">
        <v>42451</v>
      </c>
      <c r="AS54" s="16">
        <v>42454</v>
      </c>
      <c r="AT54" s="7"/>
      <c r="AU54" s="19"/>
      <c r="AV54" s="16">
        <v>42460</v>
      </c>
      <c r="AW54" s="14">
        <f>SUM(AG54-AU54)</f>
        <v>16830000</v>
      </c>
      <c r="AX54" s="21"/>
      <c r="AY54" s="21"/>
      <c r="AZ54" s="21"/>
      <c r="BA54" s="21"/>
      <c r="BB54" s="21"/>
      <c r="BC54" s="21"/>
      <c r="BD54" s="21"/>
      <c r="BE54" s="21"/>
    </row>
    <row r="55" spans="1:57" ht="29.25" customHeight="1">
      <c r="A55" s="55">
        <v>49</v>
      </c>
      <c r="B55" s="51" t="s">
        <v>75</v>
      </c>
      <c r="C55" s="51" t="s">
        <v>103</v>
      </c>
      <c r="D55" s="1">
        <v>42440</v>
      </c>
      <c r="E55" s="51" t="s">
        <v>52</v>
      </c>
      <c r="F55" s="51" t="s">
        <v>60</v>
      </c>
      <c r="G55" s="52" t="s">
        <v>336</v>
      </c>
      <c r="H55" s="52" t="str">
        <f>G55</f>
        <v>청사 외벽유리 청소용역</v>
      </c>
      <c r="I55" s="52" t="s">
        <v>337</v>
      </c>
      <c r="J55" s="18">
        <v>5199700</v>
      </c>
      <c r="K55" s="53"/>
      <c r="L55" s="52"/>
      <c r="M55" s="20"/>
      <c r="N55" s="51"/>
      <c r="O55" s="51"/>
      <c r="P55" s="51"/>
      <c r="Q55" s="51"/>
      <c r="R55" s="44"/>
      <c r="S55" s="45"/>
      <c r="T55" s="53"/>
      <c r="U55" s="52"/>
      <c r="V55" s="52"/>
      <c r="W55" s="52"/>
      <c r="X55" s="40"/>
      <c r="Y55" s="53"/>
      <c r="Z55" s="52" t="s">
        <v>315</v>
      </c>
      <c r="AA55" s="51" t="s">
        <v>316</v>
      </c>
      <c r="AB55" s="52" t="s">
        <v>317</v>
      </c>
      <c r="AC55" s="52"/>
      <c r="AD55" s="1">
        <v>42440</v>
      </c>
      <c r="AE55" s="1">
        <v>42443</v>
      </c>
      <c r="AF55" s="1">
        <v>42445</v>
      </c>
      <c r="AG55" s="18">
        <v>4999500</v>
      </c>
      <c r="AH55" s="2">
        <f>SUM(AG55/J55)*100</f>
        <v>96.149777871800296</v>
      </c>
      <c r="AI55" s="51"/>
      <c r="AJ55" s="48"/>
      <c r="AK55" s="51"/>
      <c r="AL55" s="51"/>
      <c r="AM55" s="51"/>
      <c r="AN55" s="54"/>
      <c r="AO55" s="51"/>
      <c r="AP55" s="14"/>
      <c r="AQ55" s="55" t="str">
        <f>C55</f>
        <v>이인철</v>
      </c>
      <c r="AR55" s="16">
        <v>42445</v>
      </c>
      <c r="AS55" s="16">
        <v>42445</v>
      </c>
      <c r="AT55" s="7"/>
      <c r="AU55" s="19"/>
      <c r="AV55" s="16">
        <v>42453</v>
      </c>
      <c r="AW55" s="14">
        <f>SUM(AG55-AU55)</f>
        <v>4999500</v>
      </c>
      <c r="AX55" s="21"/>
      <c r="AY55" s="21"/>
      <c r="AZ55" s="21"/>
      <c r="BA55" s="21"/>
      <c r="BB55" s="21"/>
      <c r="BC55" s="21"/>
      <c r="BD55" s="21"/>
      <c r="BE55" s="21"/>
    </row>
    <row r="56" spans="1:57" ht="29.25" customHeight="1">
      <c r="A56" s="24">
        <v>50</v>
      </c>
      <c r="B56" s="26" t="s">
        <v>201</v>
      </c>
      <c r="C56" s="26" t="s">
        <v>354</v>
      </c>
      <c r="D56" s="25">
        <v>42439</v>
      </c>
      <c r="E56" s="26" t="s">
        <v>52</v>
      </c>
      <c r="F56" s="26" t="s">
        <v>60</v>
      </c>
      <c r="G56" s="27" t="s">
        <v>355</v>
      </c>
      <c r="H56" s="27" t="str">
        <f t="shared" ref="H56:H57" si="19">G56</f>
        <v>2016년도 K-Comics 아카데미 교육실 및 교육기기 유지보수</v>
      </c>
      <c r="I56" s="27" t="s">
        <v>356</v>
      </c>
      <c r="J56" s="28">
        <v>9900000</v>
      </c>
      <c r="K56" s="29"/>
      <c r="L56" s="27"/>
      <c r="M56" s="37"/>
      <c r="N56" s="26"/>
      <c r="O56" s="26"/>
      <c r="P56" s="26"/>
      <c r="Q56" s="26"/>
      <c r="R56" s="46"/>
      <c r="S56" s="47"/>
      <c r="T56" s="29"/>
      <c r="U56" s="27"/>
      <c r="V56" s="27"/>
      <c r="W56" s="27"/>
      <c r="X56" s="43"/>
      <c r="Y56" s="29"/>
      <c r="Z56" s="27" t="s">
        <v>163</v>
      </c>
      <c r="AA56" s="26" t="s">
        <v>164</v>
      </c>
      <c r="AB56" s="27" t="s">
        <v>165</v>
      </c>
      <c r="AC56" s="27"/>
      <c r="AD56" s="25">
        <v>42443</v>
      </c>
      <c r="AE56" s="25">
        <v>42461</v>
      </c>
      <c r="AF56" s="25">
        <v>42766</v>
      </c>
      <c r="AG56" s="28">
        <v>9200000</v>
      </c>
      <c r="AH56" s="30">
        <f t="shared" ref="AH56" si="20">SUM(AG56/J56)*100</f>
        <v>92.929292929292927</v>
      </c>
      <c r="AI56" s="26"/>
      <c r="AJ56" s="49"/>
      <c r="AK56" s="26"/>
      <c r="AL56" s="26"/>
      <c r="AM56" s="26"/>
      <c r="AN56" s="31"/>
      <c r="AO56" s="26"/>
      <c r="AP56" s="35"/>
      <c r="AQ56" s="24" t="str">
        <f t="shared" ref="AQ56" si="21">C56</f>
        <v>김보금</v>
      </c>
      <c r="AR56" s="32"/>
      <c r="AS56" s="32"/>
      <c r="AT56" s="33"/>
      <c r="AU56" s="34"/>
      <c r="AV56" s="32"/>
      <c r="AW56" s="35"/>
      <c r="AX56" s="32"/>
      <c r="AY56" s="35"/>
      <c r="AZ56" s="36"/>
      <c r="BA56" s="36"/>
      <c r="BB56" s="36"/>
      <c r="BC56" s="36"/>
      <c r="BD56" s="36"/>
      <c r="BE56" s="36"/>
    </row>
    <row r="57" spans="1:57" ht="29.25" customHeight="1">
      <c r="A57" s="24">
        <v>51</v>
      </c>
      <c r="B57" s="26" t="s">
        <v>75</v>
      </c>
      <c r="C57" s="26" t="s">
        <v>349</v>
      </c>
      <c r="D57" s="25">
        <v>42433</v>
      </c>
      <c r="E57" s="26" t="s">
        <v>52</v>
      </c>
      <c r="F57" s="26" t="s">
        <v>60</v>
      </c>
      <c r="G57" s="27" t="s">
        <v>353</v>
      </c>
      <c r="H57" s="27" t="str">
        <f t="shared" si="19"/>
        <v>2016년 부천만화창작스튜디오 정보통신시스템 유지보수 용역</v>
      </c>
      <c r="I57" s="27" t="s">
        <v>350</v>
      </c>
      <c r="J57" s="28">
        <v>5000000</v>
      </c>
      <c r="K57" s="29"/>
      <c r="L57" s="27"/>
      <c r="M57" s="37"/>
      <c r="N57" s="26"/>
      <c r="O57" s="26"/>
      <c r="P57" s="26"/>
      <c r="Q57" s="26"/>
      <c r="R57" s="46"/>
      <c r="S57" s="47"/>
      <c r="T57" s="29"/>
      <c r="U57" s="27"/>
      <c r="V57" s="27"/>
      <c r="W57" s="27"/>
      <c r="X57" s="43"/>
      <c r="Y57" s="29"/>
      <c r="Z57" s="27" t="s">
        <v>213</v>
      </c>
      <c r="AA57" s="26" t="s">
        <v>214</v>
      </c>
      <c r="AB57" s="27" t="s">
        <v>215</v>
      </c>
      <c r="AC57" s="27"/>
      <c r="AD57" s="25">
        <v>42445</v>
      </c>
      <c r="AE57" s="25">
        <v>42445</v>
      </c>
      <c r="AF57" s="25">
        <v>42735</v>
      </c>
      <c r="AG57" s="28">
        <v>4500000</v>
      </c>
      <c r="AH57" s="30">
        <f>SUM(AG57/J57)*100</f>
        <v>90</v>
      </c>
      <c r="AI57" s="26" t="s">
        <v>482</v>
      </c>
      <c r="AJ57" s="49">
        <v>42488</v>
      </c>
      <c r="AK57" s="26" t="s">
        <v>483</v>
      </c>
      <c r="AL57" s="26"/>
      <c r="AM57" s="26"/>
      <c r="AN57" s="31"/>
      <c r="AO57" s="26"/>
      <c r="AP57" s="35">
        <v>900000</v>
      </c>
      <c r="AQ57" s="24" t="str">
        <f>C57</f>
        <v>정기선</v>
      </c>
      <c r="AR57" s="32">
        <v>42489</v>
      </c>
      <c r="AS57" s="32"/>
      <c r="AT57" s="33"/>
      <c r="AU57" s="34"/>
      <c r="AV57" s="32"/>
      <c r="AW57" s="35"/>
      <c r="AX57" s="32">
        <v>42461</v>
      </c>
      <c r="AY57" s="35">
        <v>450000</v>
      </c>
      <c r="AZ57" s="36"/>
      <c r="BA57" s="36"/>
      <c r="BB57" s="36"/>
      <c r="BC57" s="36"/>
      <c r="BD57" s="36"/>
      <c r="BE57" s="36"/>
    </row>
    <row r="58" spans="1:57" ht="29.25" customHeight="1">
      <c r="A58" s="55">
        <v>52</v>
      </c>
      <c r="B58" s="51" t="s">
        <v>153</v>
      </c>
      <c r="C58" s="51" t="s">
        <v>253</v>
      </c>
      <c r="D58" s="1">
        <v>42445</v>
      </c>
      <c r="E58" s="51" t="s">
        <v>91</v>
      </c>
      <c r="F58" s="51" t="s">
        <v>60</v>
      </c>
      <c r="G58" s="52" t="s">
        <v>358</v>
      </c>
      <c r="H58" s="52" t="str">
        <f>G58</f>
        <v>우리원 및 만화이미지 대외 홍보를 위한 만화도서 구입</v>
      </c>
      <c r="I58" s="52" t="s">
        <v>359</v>
      </c>
      <c r="J58" s="18">
        <v>52920</v>
      </c>
      <c r="K58" s="53"/>
      <c r="L58" s="52"/>
      <c r="M58" s="20"/>
      <c r="N58" s="51"/>
      <c r="O58" s="51"/>
      <c r="P58" s="51"/>
      <c r="Q58" s="51"/>
      <c r="R58" s="44"/>
      <c r="S58" s="45"/>
      <c r="T58" s="53"/>
      <c r="U58" s="52"/>
      <c r="V58" s="52"/>
      <c r="W58" s="52"/>
      <c r="X58" s="40"/>
      <c r="Y58" s="53"/>
      <c r="Z58" s="52" t="s">
        <v>158</v>
      </c>
      <c r="AA58" s="51" t="s">
        <v>360</v>
      </c>
      <c r="AB58" s="52" t="s">
        <v>160</v>
      </c>
      <c r="AC58" s="52"/>
      <c r="AD58" s="1">
        <v>42445</v>
      </c>
      <c r="AE58" s="1"/>
      <c r="AF58" s="1">
        <v>42446</v>
      </c>
      <c r="AG58" s="18">
        <v>47040</v>
      </c>
      <c r="AH58" s="2">
        <f>SUM(AG58/J58)*100</f>
        <v>88.888888888888886</v>
      </c>
      <c r="AI58" s="51"/>
      <c r="AJ58" s="48"/>
      <c r="AK58" s="51"/>
      <c r="AL58" s="51"/>
      <c r="AM58" s="51"/>
      <c r="AN58" s="54"/>
      <c r="AO58" s="51"/>
      <c r="AP58" s="14"/>
      <c r="AQ58" s="55" t="str">
        <f>C58</f>
        <v>이효재</v>
      </c>
      <c r="AR58" s="16">
        <v>42446</v>
      </c>
      <c r="AS58" s="16">
        <v>42451</v>
      </c>
      <c r="AT58" s="7"/>
      <c r="AU58" s="19"/>
      <c r="AV58" s="16">
        <v>42461</v>
      </c>
      <c r="AW58" s="14">
        <f>SUM(AG58-AU58)</f>
        <v>47040</v>
      </c>
      <c r="AX58" s="21"/>
      <c r="AY58" s="21"/>
      <c r="AZ58" s="21"/>
      <c r="BA58" s="21"/>
      <c r="BB58" s="21"/>
      <c r="BC58" s="21"/>
      <c r="BD58" s="21"/>
      <c r="BE58" s="21"/>
    </row>
    <row r="59" spans="1:57" ht="29.25" customHeight="1">
      <c r="A59" s="55">
        <v>53</v>
      </c>
      <c r="B59" s="51" t="s">
        <v>139</v>
      </c>
      <c r="C59" s="51" t="s">
        <v>338</v>
      </c>
      <c r="D59" s="1">
        <v>42438</v>
      </c>
      <c r="E59" s="51" t="s">
        <v>52</v>
      </c>
      <c r="F59" s="51" t="s">
        <v>60</v>
      </c>
      <c r="G59" s="52" t="s">
        <v>339</v>
      </c>
      <c r="H59" s="52" t="str">
        <f>G59</f>
        <v>만화정보유(일일만화도서) 구축용역</v>
      </c>
      <c r="I59" s="52" t="s">
        <v>351</v>
      </c>
      <c r="J59" s="18">
        <v>6600000</v>
      </c>
      <c r="K59" s="53"/>
      <c r="L59" s="52"/>
      <c r="M59" s="20"/>
      <c r="N59" s="51"/>
      <c r="O59" s="51"/>
      <c r="P59" s="51"/>
      <c r="Q59" s="51"/>
      <c r="R59" s="44"/>
      <c r="S59" s="45"/>
      <c r="T59" s="53"/>
      <c r="U59" s="52"/>
      <c r="V59" s="52"/>
      <c r="W59" s="52"/>
      <c r="X59" s="40"/>
      <c r="Y59" s="53"/>
      <c r="Z59" s="52" t="s">
        <v>340</v>
      </c>
      <c r="AA59" s="51" t="s">
        <v>341</v>
      </c>
      <c r="AB59" s="52" t="s">
        <v>342</v>
      </c>
      <c r="AC59" s="52"/>
      <c r="AD59" s="1">
        <v>42446</v>
      </c>
      <c r="AE59" s="1">
        <v>42446</v>
      </c>
      <c r="AF59" s="1">
        <v>42766</v>
      </c>
      <c r="AG59" s="18">
        <v>6000000</v>
      </c>
      <c r="AH59" s="2">
        <f>SUM(AG59/J59)*100</f>
        <v>90.909090909090907</v>
      </c>
      <c r="AI59" s="51"/>
      <c r="AJ59" s="48"/>
      <c r="AK59" s="51"/>
      <c r="AL59" s="51"/>
      <c r="AM59" s="51"/>
      <c r="AN59" s="54"/>
      <c r="AO59" s="51"/>
      <c r="AP59" s="14"/>
      <c r="AQ59" s="55" t="str">
        <f>C59</f>
        <v>이규식</v>
      </c>
      <c r="AR59" s="16"/>
      <c r="AS59" s="16"/>
      <c r="AT59" s="7"/>
      <c r="AU59" s="19"/>
      <c r="AV59" s="16"/>
      <c r="AW59" s="14"/>
      <c r="AX59" s="21"/>
      <c r="AY59" s="21"/>
      <c r="AZ59" s="21"/>
      <c r="BA59" s="21"/>
      <c r="BB59" s="21"/>
      <c r="BC59" s="21"/>
      <c r="BD59" s="21"/>
      <c r="BE59" s="21"/>
    </row>
    <row r="60" spans="1:57" ht="29.25" customHeight="1">
      <c r="A60" s="55">
        <v>54</v>
      </c>
      <c r="B60" s="51" t="s">
        <v>153</v>
      </c>
      <c r="C60" s="51" t="s">
        <v>253</v>
      </c>
      <c r="D60" s="1">
        <v>42446</v>
      </c>
      <c r="E60" s="51" t="s">
        <v>52</v>
      </c>
      <c r="F60" s="51" t="s">
        <v>60</v>
      </c>
      <c r="G60" s="52" t="s">
        <v>357</v>
      </c>
      <c r="H60" s="52" t="str">
        <f t="shared" ref="H60:H61" si="22">G60</f>
        <v>2016년도 제3호 온라인 뉴스레터 제작</v>
      </c>
      <c r="I60" s="52" t="s">
        <v>207</v>
      </c>
      <c r="J60" s="18">
        <v>330000</v>
      </c>
      <c r="K60" s="53"/>
      <c r="L60" s="52"/>
      <c r="M60" s="20"/>
      <c r="N60" s="51"/>
      <c r="O60" s="51"/>
      <c r="P60" s="51"/>
      <c r="Q60" s="51"/>
      <c r="R60" s="44"/>
      <c r="S60" s="45"/>
      <c r="T60" s="53"/>
      <c r="U60" s="52"/>
      <c r="V60" s="52"/>
      <c r="W60" s="52"/>
      <c r="X60" s="40"/>
      <c r="Y60" s="53"/>
      <c r="Z60" s="52" t="s">
        <v>255</v>
      </c>
      <c r="AA60" s="55" t="s">
        <v>256</v>
      </c>
      <c r="AB60" s="52" t="s">
        <v>257</v>
      </c>
      <c r="AC60" s="52"/>
      <c r="AD60" s="1">
        <v>42446</v>
      </c>
      <c r="AE60" s="1">
        <v>42446</v>
      </c>
      <c r="AF60" s="1">
        <v>42450</v>
      </c>
      <c r="AG60" s="18">
        <v>300000</v>
      </c>
      <c r="AH60" s="2">
        <f t="shared" ref="AH60:AH61" si="23">SUM(AG60/J60)*100</f>
        <v>90.909090909090907</v>
      </c>
      <c r="AI60" s="51"/>
      <c r="AJ60" s="48"/>
      <c r="AK60" s="51"/>
      <c r="AL60" s="51"/>
      <c r="AM60" s="51"/>
      <c r="AN60" s="54"/>
      <c r="AO60" s="51"/>
      <c r="AP60" s="14"/>
      <c r="AQ60" s="55" t="str">
        <f t="shared" ref="AQ60:AQ61" si="24">C60</f>
        <v>이효재</v>
      </c>
      <c r="AR60" s="16">
        <v>42450</v>
      </c>
      <c r="AS60" s="16">
        <v>42451</v>
      </c>
      <c r="AT60" s="7"/>
      <c r="AU60" s="19"/>
      <c r="AV60" s="16">
        <v>42461</v>
      </c>
      <c r="AW60" s="14">
        <f>SUM(AG60-AU60)</f>
        <v>300000</v>
      </c>
      <c r="AX60" s="21"/>
      <c r="AY60" s="21"/>
      <c r="AZ60" s="21"/>
      <c r="BA60" s="21"/>
      <c r="BB60" s="21"/>
      <c r="BC60" s="21"/>
      <c r="BD60" s="21"/>
      <c r="BE60" s="21"/>
    </row>
    <row r="61" spans="1:57" ht="29.25" customHeight="1">
      <c r="A61" s="24">
        <v>55</v>
      </c>
      <c r="B61" s="26" t="s">
        <v>139</v>
      </c>
      <c r="C61" s="26" t="s">
        <v>140</v>
      </c>
      <c r="D61" s="25">
        <v>42445</v>
      </c>
      <c r="E61" s="26" t="s">
        <v>484</v>
      </c>
      <c r="F61" s="26" t="s">
        <v>60</v>
      </c>
      <c r="G61" s="27" t="s">
        <v>141</v>
      </c>
      <c r="H61" s="27" t="str">
        <f t="shared" si="22"/>
        <v>만화도서관 도서관리 프로그램 유지보수</v>
      </c>
      <c r="I61" s="27" t="s">
        <v>485</v>
      </c>
      <c r="J61" s="28">
        <v>9900000</v>
      </c>
      <c r="K61" s="29"/>
      <c r="L61" s="27"/>
      <c r="M61" s="37"/>
      <c r="N61" s="26"/>
      <c r="O61" s="26"/>
      <c r="P61" s="26"/>
      <c r="Q61" s="26"/>
      <c r="R61" s="46"/>
      <c r="S61" s="47"/>
      <c r="T61" s="29"/>
      <c r="U61" s="27"/>
      <c r="V61" s="27"/>
      <c r="W61" s="27"/>
      <c r="X61" s="43"/>
      <c r="Y61" s="29"/>
      <c r="Z61" s="27" t="s">
        <v>143</v>
      </c>
      <c r="AA61" s="26" t="s">
        <v>144</v>
      </c>
      <c r="AB61" s="27" t="s">
        <v>145</v>
      </c>
      <c r="AC61" s="27"/>
      <c r="AD61" s="25">
        <v>42453</v>
      </c>
      <c r="AE61" s="25">
        <v>42453</v>
      </c>
      <c r="AF61" s="25">
        <v>42735</v>
      </c>
      <c r="AG61" s="28">
        <v>9000000</v>
      </c>
      <c r="AH61" s="30">
        <f t="shared" si="23"/>
        <v>90.909090909090907</v>
      </c>
      <c r="AI61" s="26"/>
      <c r="AJ61" s="49"/>
      <c r="AK61" s="26"/>
      <c r="AL61" s="26"/>
      <c r="AM61" s="26"/>
      <c r="AN61" s="31"/>
      <c r="AO61" s="26"/>
      <c r="AP61" s="35"/>
      <c r="AQ61" s="24" t="str">
        <f t="shared" si="24"/>
        <v>김연희</v>
      </c>
      <c r="AR61" s="32"/>
      <c r="AS61" s="32"/>
      <c r="AT61" s="33"/>
      <c r="AU61" s="34"/>
      <c r="AV61" s="32"/>
      <c r="AW61" s="35"/>
      <c r="AX61" s="32">
        <v>42468</v>
      </c>
      <c r="AY61" s="35">
        <v>900000</v>
      </c>
      <c r="AZ61" s="36"/>
      <c r="BA61" s="36"/>
      <c r="BB61" s="36"/>
      <c r="BC61" s="36"/>
      <c r="BD61" s="36"/>
      <c r="BE61" s="36"/>
    </row>
    <row r="62" spans="1:57" ht="29.25" customHeight="1">
      <c r="A62" s="55">
        <v>56</v>
      </c>
      <c r="B62" s="51" t="s">
        <v>83</v>
      </c>
      <c r="C62" s="51" t="s">
        <v>374</v>
      </c>
      <c r="D62" s="1">
        <v>42451</v>
      </c>
      <c r="E62" s="51" t="s">
        <v>52</v>
      </c>
      <c r="F62" s="51" t="s">
        <v>60</v>
      </c>
      <c r="G62" s="52" t="s">
        <v>369</v>
      </c>
      <c r="H62" s="52" t="str">
        <f>G62</f>
        <v>기획전시 '겨드랑이가 가렵다' 전시디자인 및 전시물 제작 설치 용역</v>
      </c>
      <c r="I62" s="52" t="s">
        <v>370</v>
      </c>
      <c r="J62" s="18">
        <v>19600000</v>
      </c>
      <c r="K62" s="53"/>
      <c r="L62" s="52"/>
      <c r="M62" s="20"/>
      <c r="N62" s="51"/>
      <c r="O62" s="51"/>
      <c r="P62" s="51"/>
      <c r="Q62" s="51"/>
      <c r="R62" s="44"/>
      <c r="S62" s="45"/>
      <c r="T62" s="53"/>
      <c r="U62" s="52"/>
      <c r="V62" s="52"/>
      <c r="W62" s="52"/>
      <c r="X62" s="40"/>
      <c r="Y62" s="53"/>
      <c r="Z62" s="52" t="s">
        <v>371</v>
      </c>
      <c r="AA62" s="51" t="s">
        <v>372</v>
      </c>
      <c r="AB62" s="52" t="s">
        <v>373</v>
      </c>
      <c r="AC62" s="52"/>
      <c r="AD62" s="1">
        <v>42454</v>
      </c>
      <c r="AE62" s="1">
        <v>42457</v>
      </c>
      <c r="AF62" s="1">
        <v>42485</v>
      </c>
      <c r="AG62" s="18">
        <v>18200000</v>
      </c>
      <c r="AH62" s="2">
        <f>SUM(AG62/J62)*100</f>
        <v>92.857142857142861</v>
      </c>
      <c r="AI62" s="51"/>
      <c r="AJ62" s="48"/>
      <c r="AK62" s="51"/>
      <c r="AL62" s="51"/>
      <c r="AM62" s="51"/>
      <c r="AN62" s="54"/>
      <c r="AO62" s="51"/>
      <c r="AP62" s="14"/>
      <c r="AQ62" s="55" t="str">
        <f>C62</f>
        <v>최은영</v>
      </c>
      <c r="AR62" s="16">
        <v>42485</v>
      </c>
      <c r="AS62" s="16">
        <v>42486</v>
      </c>
      <c r="AT62" s="7"/>
      <c r="AU62" s="19"/>
      <c r="AV62" s="16">
        <v>42487</v>
      </c>
      <c r="AW62" s="14">
        <f>SUM(AG62-AU62)</f>
        <v>18200000</v>
      </c>
      <c r="AX62" s="21"/>
      <c r="AY62" s="21"/>
      <c r="AZ62" s="21"/>
      <c r="BA62" s="21"/>
      <c r="BB62" s="21"/>
      <c r="BC62" s="21"/>
      <c r="BD62" s="21"/>
      <c r="BE62" s="21"/>
    </row>
    <row r="63" spans="1:57" ht="29.25" customHeight="1">
      <c r="A63" s="55">
        <v>57</v>
      </c>
      <c r="B63" s="51" t="s">
        <v>83</v>
      </c>
      <c r="C63" s="51" t="s">
        <v>374</v>
      </c>
      <c r="D63" s="1">
        <v>42451</v>
      </c>
      <c r="E63" s="51" t="s">
        <v>52</v>
      </c>
      <c r="F63" s="51" t="s">
        <v>60</v>
      </c>
      <c r="G63" s="52" t="s">
        <v>375</v>
      </c>
      <c r="H63" s="52" t="str">
        <f t="shared" ref="H63" si="25">G63</f>
        <v>기획전시 '겨드랑이가 가렵다' 인쇄물 제작 및 출력물 제작 설치 용역</v>
      </c>
      <c r="I63" s="52" t="s">
        <v>376</v>
      </c>
      <c r="J63" s="18">
        <v>8400000</v>
      </c>
      <c r="K63" s="53"/>
      <c r="L63" s="52"/>
      <c r="M63" s="20"/>
      <c r="N63" s="51"/>
      <c r="O63" s="51"/>
      <c r="P63" s="51"/>
      <c r="Q63" s="51"/>
      <c r="R63" s="44"/>
      <c r="S63" s="45"/>
      <c r="T63" s="53"/>
      <c r="U63" s="52"/>
      <c r="V63" s="52"/>
      <c r="W63" s="52"/>
      <c r="X63" s="40"/>
      <c r="Y63" s="53"/>
      <c r="Z63" s="52" t="s">
        <v>377</v>
      </c>
      <c r="AA63" s="51" t="s">
        <v>378</v>
      </c>
      <c r="AB63" s="52" t="s">
        <v>379</v>
      </c>
      <c r="AC63" s="52"/>
      <c r="AD63" s="1">
        <v>42454</v>
      </c>
      <c r="AE63" s="1">
        <v>42457</v>
      </c>
      <c r="AF63" s="1">
        <v>42485</v>
      </c>
      <c r="AG63" s="18">
        <v>7812000</v>
      </c>
      <c r="AH63" s="2">
        <f t="shared" ref="AH63" si="26">SUM(AG63/J63)*100</f>
        <v>93</v>
      </c>
      <c r="AI63" s="51"/>
      <c r="AJ63" s="48"/>
      <c r="AK63" s="51"/>
      <c r="AL63" s="51"/>
      <c r="AM63" s="51"/>
      <c r="AN63" s="54"/>
      <c r="AO63" s="51"/>
      <c r="AP63" s="14"/>
      <c r="AQ63" s="55" t="str">
        <f t="shared" ref="AQ63" si="27">C63</f>
        <v>최은영</v>
      </c>
      <c r="AR63" s="16">
        <v>42485</v>
      </c>
      <c r="AS63" s="16">
        <v>42486</v>
      </c>
      <c r="AT63" s="7"/>
      <c r="AU63" s="19"/>
      <c r="AV63" s="16">
        <v>42487</v>
      </c>
      <c r="AW63" s="14">
        <f>SUM(AG63-AU63)</f>
        <v>7812000</v>
      </c>
      <c r="AX63" s="21"/>
      <c r="AY63" s="21"/>
      <c r="AZ63" s="21"/>
      <c r="BA63" s="21"/>
      <c r="BB63" s="21"/>
      <c r="BC63" s="21"/>
      <c r="BD63" s="21"/>
      <c r="BE63" s="21"/>
    </row>
    <row r="64" spans="1:57" ht="29.25" customHeight="1">
      <c r="A64" s="55">
        <v>58</v>
      </c>
      <c r="B64" s="51" t="s">
        <v>139</v>
      </c>
      <c r="C64" s="51" t="s">
        <v>140</v>
      </c>
      <c r="D64" s="1">
        <v>42453</v>
      </c>
      <c r="E64" s="51" t="s">
        <v>52</v>
      </c>
      <c r="F64" s="51" t="s">
        <v>60</v>
      </c>
      <c r="G64" s="52" t="s">
        <v>362</v>
      </c>
      <c r="H64" s="52" t="str">
        <f>G64</f>
        <v>한국만화박물관 만화도서관 열람시설 의자 수리</v>
      </c>
      <c r="I64" s="52" t="s">
        <v>363</v>
      </c>
      <c r="J64" s="18">
        <v>2649900</v>
      </c>
      <c r="K64" s="53"/>
      <c r="L64" s="52"/>
      <c r="M64" s="20"/>
      <c r="N64" s="51"/>
      <c r="O64" s="51"/>
      <c r="P64" s="51"/>
      <c r="Q64" s="51"/>
      <c r="R64" s="44"/>
      <c r="S64" s="45"/>
      <c r="T64" s="53"/>
      <c r="U64" s="52"/>
      <c r="V64" s="52"/>
      <c r="W64" s="52"/>
      <c r="X64" s="40"/>
      <c r="Y64" s="53"/>
      <c r="Z64" s="52" t="s">
        <v>364</v>
      </c>
      <c r="AA64" s="51" t="s">
        <v>365</v>
      </c>
      <c r="AB64" s="52" t="s">
        <v>366</v>
      </c>
      <c r="AC64" s="52"/>
      <c r="AD64" s="1">
        <v>42454</v>
      </c>
      <c r="AE64" s="1">
        <v>42454</v>
      </c>
      <c r="AF64" s="1">
        <v>42438</v>
      </c>
      <c r="AG64" s="18">
        <v>2435000</v>
      </c>
      <c r="AH64" s="2">
        <f>SUM(AG64/J64)*100</f>
        <v>91.890260009811684</v>
      </c>
      <c r="AI64" s="51"/>
      <c r="AJ64" s="48"/>
      <c r="AK64" s="51"/>
      <c r="AL64" s="51"/>
      <c r="AM64" s="51"/>
      <c r="AN64" s="54"/>
      <c r="AO64" s="51"/>
      <c r="AP64" s="14"/>
      <c r="AQ64" s="55" t="str">
        <f>C64</f>
        <v>김연희</v>
      </c>
      <c r="AR64" s="16">
        <v>42458</v>
      </c>
      <c r="AS64" s="16">
        <v>42460</v>
      </c>
      <c r="AT64" s="7"/>
      <c r="AU64" s="19"/>
      <c r="AV64" s="16">
        <v>42465</v>
      </c>
      <c r="AW64" s="14">
        <f>SUM(AG64-AU64)</f>
        <v>2435000</v>
      </c>
      <c r="AX64" s="21"/>
      <c r="AY64" s="21"/>
      <c r="AZ64" s="21"/>
      <c r="BA64" s="21"/>
      <c r="BB64" s="21"/>
      <c r="BC64" s="21"/>
      <c r="BD64" s="21"/>
      <c r="BE64" s="21"/>
    </row>
    <row r="65" spans="1:57" ht="29.25" customHeight="1">
      <c r="A65" s="55">
        <v>59</v>
      </c>
      <c r="B65" s="51" t="s">
        <v>75</v>
      </c>
      <c r="C65" s="51" t="s">
        <v>103</v>
      </c>
      <c r="D65" s="1">
        <v>42451</v>
      </c>
      <c r="E65" s="51" t="s">
        <v>52</v>
      </c>
      <c r="F65" s="51" t="s">
        <v>60</v>
      </c>
      <c r="G65" s="52" t="s">
        <v>361</v>
      </c>
      <c r="H65" s="52" t="str">
        <f t="shared" ref="H65" si="28">G65</f>
        <v>2016년 상반기 한국만화영상진흥원 청사 정기점검</v>
      </c>
      <c r="I65" s="52" t="s">
        <v>345</v>
      </c>
      <c r="J65" s="18">
        <v>4000000</v>
      </c>
      <c r="K65" s="53"/>
      <c r="L65" s="52"/>
      <c r="M65" s="20"/>
      <c r="N65" s="51"/>
      <c r="O65" s="51"/>
      <c r="P65" s="51"/>
      <c r="Q65" s="51"/>
      <c r="R65" s="44"/>
      <c r="S65" s="45"/>
      <c r="T65" s="53"/>
      <c r="U65" s="52"/>
      <c r="V65" s="52"/>
      <c r="W65" s="52"/>
      <c r="X65" s="40"/>
      <c r="Y65" s="53"/>
      <c r="Z65" s="52" t="s">
        <v>346</v>
      </c>
      <c r="AA65" s="51" t="s">
        <v>348</v>
      </c>
      <c r="AB65" s="52" t="s">
        <v>347</v>
      </c>
      <c r="AC65" s="52"/>
      <c r="AD65" s="1">
        <v>42454</v>
      </c>
      <c r="AE65" s="1">
        <v>42457</v>
      </c>
      <c r="AF65" s="1">
        <v>42465</v>
      </c>
      <c r="AG65" s="18">
        <v>3500000</v>
      </c>
      <c r="AH65" s="2">
        <f t="shared" ref="AH65" si="29">SUM(AG65/J65)*100</f>
        <v>87.5</v>
      </c>
      <c r="AI65" s="51"/>
      <c r="AJ65" s="48"/>
      <c r="AK65" s="51"/>
      <c r="AL65" s="51"/>
      <c r="AM65" s="51"/>
      <c r="AN65" s="54"/>
      <c r="AO65" s="51"/>
      <c r="AP65" s="14"/>
      <c r="AQ65" s="55" t="str">
        <f t="shared" ref="AQ65" si="30">C65</f>
        <v>이인철</v>
      </c>
      <c r="AR65" s="16">
        <v>42465</v>
      </c>
      <c r="AS65" s="16">
        <v>42465</v>
      </c>
      <c r="AT65" s="7"/>
      <c r="AU65" s="19"/>
      <c r="AV65" s="16">
        <v>42468</v>
      </c>
      <c r="AW65" s="14">
        <f t="shared" ref="AW65" si="31">SUM(AG65-AU65)</f>
        <v>3500000</v>
      </c>
      <c r="AX65" s="21"/>
      <c r="AY65" s="21"/>
      <c r="AZ65" s="21"/>
      <c r="BA65" s="21"/>
      <c r="BB65" s="21"/>
      <c r="BC65" s="21"/>
      <c r="BD65" s="21"/>
      <c r="BE65" s="21"/>
    </row>
    <row r="66" spans="1:57" ht="29.25" customHeight="1">
      <c r="A66" s="55">
        <v>60</v>
      </c>
      <c r="B66" s="51" t="s">
        <v>83</v>
      </c>
      <c r="C66" s="51" t="s">
        <v>259</v>
      </c>
      <c r="D66" s="1">
        <v>42458</v>
      </c>
      <c r="E66" s="51" t="s">
        <v>91</v>
      </c>
      <c r="F66" s="51" t="s">
        <v>289</v>
      </c>
      <c r="G66" s="52" t="s">
        <v>385</v>
      </c>
      <c r="H66" s="52" t="str">
        <f>G66</f>
        <v>한국만화박룸관 4D상영관 상영작 뽀로로 슈퍼썰매 대모험 임차</v>
      </c>
      <c r="I66" s="52" t="s">
        <v>386</v>
      </c>
      <c r="J66" s="18">
        <v>7500000</v>
      </c>
      <c r="K66" s="53"/>
      <c r="L66" s="52"/>
      <c r="M66" s="20"/>
      <c r="N66" s="51"/>
      <c r="O66" s="51"/>
      <c r="P66" s="51"/>
      <c r="Q66" s="51"/>
      <c r="R66" s="44"/>
      <c r="S66" s="45"/>
      <c r="T66" s="53"/>
      <c r="U66" s="52"/>
      <c r="V66" s="52"/>
      <c r="W66" s="52"/>
      <c r="X66" s="40"/>
      <c r="Y66" s="53"/>
      <c r="Z66" s="52" t="s">
        <v>387</v>
      </c>
      <c r="AA66" s="51" t="s">
        <v>388</v>
      </c>
      <c r="AB66" s="52" t="s">
        <v>389</v>
      </c>
      <c r="AC66" s="52"/>
      <c r="AD66" s="1">
        <v>42460</v>
      </c>
      <c r="AE66" s="1">
        <v>42461</v>
      </c>
      <c r="AF66" s="1">
        <v>42461</v>
      </c>
      <c r="AG66" s="18">
        <v>7500000</v>
      </c>
      <c r="AH66" s="2">
        <f>SUM(AG66/J66)*100</f>
        <v>100</v>
      </c>
      <c r="AI66" s="51"/>
      <c r="AJ66" s="48"/>
      <c r="AK66" s="51"/>
      <c r="AL66" s="51"/>
      <c r="AM66" s="51"/>
      <c r="AN66" s="54"/>
      <c r="AO66" s="51"/>
      <c r="AP66" s="14"/>
      <c r="AQ66" s="55" t="str">
        <f>C66</f>
        <v>김현재</v>
      </c>
      <c r="AR66" s="16">
        <v>42461</v>
      </c>
      <c r="AS66" s="16">
        <v>42461</v>
      </c>
      <c r="AT66" s="7"/>
      <c r="AU66" s="19"/>
      <c r="AV66" s="16">
        <v>42482</v>
      </c>
      <c r="AW66" s="14">
        <f>SUM(AG66-AU66)</f>
        <v>7500000</v>
      </c>
      <c r="AX66" s="21"/>
      <c r="AY66" s="21"/>
      <c r="AZ66" s="21"/>
      <c r="BA66" s="21"/>
      <c r="BB66" s="21"/>
      <c r="BC66" s="21"/>
      <c r="BD66" s="21"/>
      <c r="BE66" s="21"/>
    </row>
    <row r="67" spans="1:57" ht="29.25" customHeight="1">
      <c r="A67" s="55">
        <v>61</v>
      </c>
      <c r="B67" s="51" t="s">
        <v>83</v>
      </c>
      <c r="C67" s="51" t="s">
        <v>259</v>
      </c>
      <c r="D67" s="1">
        <v>42458</v>
      </c>
      <c r="E67" s="51" t="s">
        <v>52</v>
      </c>
      <c r="F67" s="51" t="s">
        <v>289</v>
      </c>
      <c r="G67" s="52" t="s">
        <v>383</v>
      </c>
      <c r="H67" s="52" t="str">
        <f>G67</f>
        <v>한국만화박물관 4D상영관 어트랙션 조정</v>
      </c>
      <c r="I67" s="52" t="s">
        <v>384</v>
      </c>
      <c r="J67" s="18">
        <v>4510000</v>
      </c>
      <c r="K67" s="53"/>
      <c r="L67" s="52"/>
      <c r="M67" s="20"/>
      <c r="N67" s="51"/>
      <c r="O67" s="51"/>
      <c r="P67" s="51"/>
      <c r="Q67" s="51"/>
      <c r="R67" s="44"/>
      <c r="S67" s="45"/>
      <c r="T67" s="53"/>
      <c r="U67" s="52"/>
      <c r="V67" s="52"/>
      <c r="W67" s="52"/>
      <c r="X67" s="40"/>
      <c r="Y67" s="53"/>
      <c r="Z67" s="52" t="s">
        <v>380</v>
      </c>
      <c r="AA67" s="51" t="s">
        <v>381</v>
      </c>
      <c r="AB67" s="52" t="s">
        <v>382</v>
      </c>
      <c r="AC67" s="52"/>
      <c r="AD67" s="1">
        <v>42460</v>
      </c>
      <c r="AE67" s="1">
        <v>42460</v>
      </c>
      <c r="AF67" s="1">
        <v>42461</v>
      </c>
      <c r="AG67" s="18">
        <v>3630000</v>
      </c>
      <c r="AH67" s="2">
        <f t="shared" ref="AH67:AH68" si="32">SUM(AG67/J67)*100</f>
        <v>80.487804878048792</v>
      </c>
      <c r="AI67" s="51"/>
      <c r="AJ67" s="48"/>
      <c r="AK67" s="51"/>
      <c r="AL67" s="51"/>
      <c r="AM67" s="51"/>
      <c r="AN67" s="54"/>
      <c r="AO67" s="51"/>
      <c r="AP67" s="14"/>
      <c r="AQ67" s="55" t="str">
        <f t="shared" ref="AQ67:AQ69" si="33">C67</f>
        <v>김현재</v>
      </c>
      <c r="AR67" s="16">
        <v>42461</v>
      </c>
      <c r="AS67" s="16">
        <v>42461</v>
      </c>
      <c r="AT67" s="7"/>
      <c r="AU67" s="19"/>
      <c r="AV67" s="16">
        <v>42468</v>
      </c>
      <c r="AW67" s="14">
        <f>SUM(AG67-AU67)</f>
        <v>3630000</v>
      </c>
      <c r="AX67" s="21"/>
      <c r="AY67" s="21"/>
      <c r="AZ67" s="21"/>
      <c r="BA67" s="21"/>
      <c r="BB67" s="21"/>
      <c r="BC67" s="21"/>
      <c r="BD67" s="21"/>
      <c r="BE67" s="21"/>
    </row>
    <row r="68" spans="1:57" ht="29.25" customHeight="1">
      <c r="A68" s="55">
        <v>62</v>
      </c>
      <c r="B68" s="51" t="s">
        <v>83</v>
      </c>
      <c r="C68" s="51" t="s">
        <v>188</v>
      </c>
      <c r="D68" s="1">
        <v>42460</v>
      </c>
      <c r="E68" s="51" t="s">
        <v>52</v>
      </c>
      <c r="F68" s="51" t="s">
        <v>60</v>
      </c>
      <c r="G68" s="52" t="s">
        <v>390</v>
      </c>
      <c r="H68" s="52" t="str">
        <f t="shared" ref="H68:H69" si="34">G68</f>
        <v>찾아가는 만화박물관 봄꽃축제 행사 용역</v>
      </c>
      <c r="I68" s="52" t="s">
        <v>391</v>
      </c>
      <c r="J68" s="18">
        <v>8184000</v>
      </c>
      <c r="K68" s="53"/>
      <c r="L68" s="52"/>
      <c r="M68" s="20"/>
      <c r="N68" s="51"/>
      <c r="O68" s="51"/>
      <c r="P68" s="51"/>
      <c r="Q68" s="51"/>
      <c r="R68" s="44"/>
      <c r="S68" s="45"/>
      <c r="T68" s="53"/>
      <c r="U68" s="52"/>
      <c r="V68" s="52"/>
      <c r="W68" s="52"/>
      <c r="X68" s="40"/>
      <c r="Y68" s="53"/>
      <c r="Z68" s="52" t="s">
        <v>150</v>
      </c>
      <c r="AA68" s="51" t="s">
        <v>151</v>
      </c>
      <c r="AB68" s="52" t="s">
        <v>152</v>
      </c>
      <c r="AC68" s="52"/>
      <c r="AD68" s="1">
        <v>42461</v>
      </c>
      <c r="AE68" s="1">
        <v>42461</v>
      </c>
      <c r="AF68" s="1">
        <v>42475</v>
      </c>
      <c r="AG68" s="18">
        <v>8107000</v>
      </c>
      <c r="AH68" s="2">
        <f t="shared" si="32"/>
        <v>99.05913978494624</v>
      </c>
      <c r="AI68" s="51"/>
      <c r="AJ68" s="48"/>
      <c r="AK68" s="51"/>
      <c r="AL68" s="51"/>
      <c r="AM68" s="51"/>
      <c r="AN68" s="54"/>
      <c r="AO68" s="51"/>
      <c r="AP68" s="14"/>
      <c r="AQ68" s="55" t="str">
        <f t="shared" si="33"/>
        <v>박보라</v>
      </c>
      <c r="AR68" s="16">
        <v>42475</v>
      </c>
      <c r="AS68" s="16">
        <v>42478</v>
      </c>
      <c r="AT68" s="7"/>
      <c r="AU68" s="19"/>
      <c r="AV68" s="16">
        <v>42482</v>
      </c>
      <c r="AW68" s="14">
        <f>SUM(AG68-AU68)</f>
        <v>8107000</v>
      </c>
      <c r="AX68" s="21"/>
      <c r="AY68" s="21"/>
      <c r="AZ68" s="21"/>
      <c r="BA68" s="21"/>
      <c r="BB68" s="21"/>
      <c r="BC68" s="21"/>
      <c r="BD68" s="21"/>
      <c r="BE68" s="21"/>
    </row>
    <row r="69" spans="1:57" ht="29.25" customHeight="1">
      <c r="A69" s="55">
        <v>63</v>
      </c>
      <c r="B69" s="51" t="s">
        <v>153</v>
      </c>
      <c r="C69" s="51" t="s">
        <v>253</v>
      </c>
      <c r="D69" s="1">
        <v>42429</v>
      </c>
      <c r="E69" s="51" t="s">
        <v>52</v>
      </c>
      <c r="F69" s="51" t="s">
        <v>238</v>
      </c>
      <c r="G69" s="52" t="s">
        <v>400</v>
      </c>
      <c r="H69" s="52" t="str">
        <f t="shared" si="34"/>
        <v>2016년도 한국만화영상진흥원 언론홍보 용역</v>
      </c>
      <c r="I69" s="52" t="s">
        <v>401</v>
      </c>
      <c r="J69" s="18">
        <v>72000000</v>
      </c>
      <c r="K69" s="58">
        <v>42443</v>
      </c>
      <c r="L69" s="57" t="s">
        <v>402</v>
      </c>
      <c r="M69" s="20" t="s">
        <v>403</v>
      </c>
      <c r="N69" s="56" t="s">
        <v>242</v>
      </c>
      <c r="O69" s="56" t="s">
        <v>117</v>
      </c>
      <c r="P69" s="56" t="s">
        <v>118</v>
      </c>
      <c r="Q69" s="56" t="s">
        <v>243</v>
      </c>
      <c r="R69" s="42">
        <v>72000000</v>
      </c>
      <c r="S69" s="42">
        <v>72000000</v>
      </c>
      <c r="T69" s="58">
        <v>42454</v>
      </c>
      <c r="U69" s="57">
        <v>2</v>
      </c>
      <c r="V69" s="57" t="s">
        <v>404</v>
      </c>
      <c r="W69" s="57" t="s">
        <v>405</v>
      </c>
      <c r="X69" s="42">
        <v>71700000</v>
      </c>
      <c r="Y69" s="58">
        <v>42454</v>
      </c>
      <c r="Z69" s="57" t="s">
        <v>404</v>
      </c>
      <c r="AA69" s="56" t="s">
        <v>406</v>
      </c>
      <c r="AB69" s="57" t="s">
        <v>405</v>
      </c>
      <c r="AC69" s="57">
        <v>1</v>
      </c>
      <c r="AD69" s="1">
        <v>42465</v>
      </c>
      <c r="AE69" s="1">
        <v>42465</v>
      </c>
      <c r="AF69" s="1">
        <v>42735</v>
      </c>
      <c r="AG69" s="18">
        <v>71700000</v>
      </c>
      <c r="AH69" s="61">
        <f>SUM(AG69/S69)</f>
        <v>0.99583333333333335</v>
      </c>
      <c r="AI69" s="51"/>
      <c r="AJ69" s="48"/>
      <c r="AK69" s="51"/>
      <c r="AL69" s="51"/>
      <c r="AM69" s="51"/>
      <c r="AN69" s="54"/>
      <c r="AO69" s="51"/>
      <c r="AP69" s="14"/>
      <c r="AQ69" s="55" t="str">
        <f t="shared" si="33"/>
        <v>이효재</v>
      </c>
      <c r="AR69" s="16"/>
      <c r="AS69" s="16"/>
      <c r="AT69" s="7"/>
      <c r="AU69" s="19"/>
      <c r="AV69" s="16"/>
      <c r="AW69" s="14"/>
      <c r="AX69" s="21"/>
      <c r="AY69" s="21"/>
      <c r="AZ69" s="21"/>
      <c r="BA69" s="21"/>
      <c r="BB69" s="21"/>
      <c r="BC69" s="21"/>
      <c r="BD69" s="21"/>
      <c r="BE69" s="21"/>
    </row>
    <row r="70" spans="1:57" ht="29.25" customHeight="1">
      <c r="A70" s="55">
        <v>64</v>
      </c>
      <c r="B70" s="51" t="s">
        <v>393</v>
      </c>
      <c r="C70" s="51" t="s">
        <v>394</v>
      </c>
      <c r="D70" s="1">
        <v>42460</v>
      </c>
      <c r="E70" s="51" t="s">
        <v>91</v>
      </c>
      <c r="F70" s="51" t="s">
        <v>60</v>
      </c>
      <c r="G70" s="52" t="s">
        <v>395</v>
      </c>
      <c r="H70" s="52" t="str">
        <f>G70</f>
        <v>제18회 부천국제만화축제, 제5회 세계어린이만화가대회 포스터 디자인 및 제작</v>
      </c>
      <c r="I70" s="52" t="s">
        <v>396</v>
      </c>
      <c r="J70" s="18">
        <v>9000000</v>
      </c>
      <c r="K70" s="53"/>
      <c r="L70" s="52"/>
      <c r="M70" s="20"/>
      <c r="N70" s="51"/>
      <c r="O70" s="51"/>
      <c r="P70" s="51"/>
      <c r="Q70" s="51"/>
      <c r="R70" s="42"/>
      <c r="S70" s="42"/>
      <c r="T70" s="53"/>
      <c r="U70" s="52"/>
      <c r="V70" s="52"/>
      <c r="W70" s="52"/>
      <c r="X70" s="40"/>
      <c r="Y70" s="53"/>
      <c r="Z70" s="52" t="s">
        <v>397</v>
      </c>
      <c r="AA70" s="51" t="s">
        <v>398</v>
      </c>
      <c r="AB70" s="52" t="s">
        <v>399</v>
      </c>
      <c r="AC70" s="52"/>
      <c r="AD70" s="1">
        <v>42465</v>
      </c>
      <c r="AE70" s="1"/>
      <c r="AF70" s="1">
        <v>42489</v>
      </c>
      <c r="AG70" s="18">
        <v>8600000</v>
      </c>
      <c r="AH70" s="2">
        <f>SUM(AG70/J70)*100</f>
        <v>95.555555555555557</v>
      </c>
      <c r="AI70" s="51"/>
      <c r="AJ70" s="48"/>
      <c r="AK70" s="51"/>
      <c r="AL70" s="51"/>
      <c r="AM70" s="51"/>
      <c r="AN70" s="54"/>
      <c r="AO70" s="51"/>
      <c r="AP70" s="14"/>
      <c r="AQ70" s="55" t="str">
        <f>C70</f>
        <v>박소연</v>
      </c>
      <c r="AR70" s="16">
        <v>42489</v>
      </c>
      <c r="AS70" s="16"/>
      <c r="AT70" s="7"/>
      <c r="AU70" s="19"/>
      <c r="AV70" s="16"/>
      <c r="AW70" s="14"/>
      <c r="AX70" s="21"/>
      <c r="AY70" s="21"/>
      <c r="AZ70" s="21"/>
      <c r="BA70" s="21"/>
      <c r="BB70" s="21"/>
      <c r="BC70" s="21"/>
      <c r="BD70" s="21"/>
      <c r="BE70" s="21"/>
    </row>
    <row r="71" spans="1:57" ht="29.25" customHeight="1">
      <c r="A71" s="55">
        <v>65</v>
      </c>
      <c r="B71" s="51" t="s">
        <v>83</v>
      </c>
      <c r="C71" s="51" t="s">
        <v>205</v>
      </c>
      <c r="D71" s="1">
        <v>42468</v>
      </c>
      <c r="E71" s="51" t="s">
        <v>52</v>
      </c>
      <c r="F71" s="51" t="s">
        <v>60</v>
      </c>
      <c r="G71" s="52" t="s">
        <v>428</v>
      </c>
      <c r="H71" s="52" t="str">
        <f>G71</f>
        <v>기획전시 순정만화전 전시 디자인 용역</v>
      </c>
      <c r="I71" s="52" t="s">
        <v>207</v>
      </c>
      <c r="J71" s="18">
        <v>8360000</v>
      </c>
      <c r="K71" s="53"/>
      <c r="L71" s="52"/>
      <c r="M71" s="20"/>
      <c r="N71" s="51"/>
      <c r="O71" s="51"/>
      <c r="P71" s="51"/>
      <c r="Q71" s="51"/>
      <c r="R71" s="44"/>
      <c r="S71" s="45"/>
      <c r="T71" s="53"/>
      <c r="U71" s="52"/>
      <c r="V71" s="52"/>
      <c r="W71" s="52"/>
      <c r="X71" s="40"/>
      <c r="Y71" s="53"/>
      <c r="Z71" s="52" t="s">
        <v>208</v>
      </c>
      <c r="AA71" s="55" t="s">
        <v>236</v>
      </c>
      <c r="AB71" s="52" t="s">
        <v>212</v>
      </c>
      <c r="AC71" s="52"/>
      <c r="AD71" s="1">
        <v>42471</v>
      </c>
      <c r="AE71" s="1">
        <v>42472</v>
      </c>
      <c r="AF71" s="1">
        <v>42501</v>
      </c>
      <c r="AG71" s="18">
        <v>7524000</v>
      </c>
      <c r="AH71" s="2">
        <f>SUM(AG71/J71)*100</f>
        <v>90</v>
      </c>
      <c r="AI71" s="51"/>
      <c r="AJ71" s="48"/>
      <c r="AK71" s="51"/>
      <c r="AL71" s="51"/>
      <c r="AM71" s="51"/>
      <c r="AN71" s="54"/>
      <c r="AO71" s="51"/>
      <c r="AP71" s="14"/>
      <c r="AQ71" s="55" t="str">
        <f>C71</f>
        <v>서정임</v>
      </c>
      <c r="AR71" s="16"/>
      <c r="AS71" s="16"/>
      <c r="AT71" s="7"/>
      <c r="AU71" s="19"/>
      <c r="AV71" s="16"/>
      <c r="AW71" s="14"/>
      <c r="AX71" s="21"/>
      <c r="AY71" s="21"/>
      <c r="AZ71" s="21"/>
      <c r="BA71" s="21"/>
      <c r="BB71" s="21"/>
      <c r="BC71" s="21"/>
      <c r="BD71" s="21"/>
      <c r="BE71" s="21"/>
    </row>
    <row r="72" spans="1:57" ht="29.25" customHeight="1">
      <c r="A72" s="55">
        <v>66</v>
      </c>
      <c r="B72" s="51" t="s">
        <v>201</v>
      </c>
      <c r="C72" s="51" t="s">
        <v>414</v>
      </c>
      <c r="D72" s="1">
        <v>42454</v>
      </c>
      <c r="E72" s="51" t="s">
        <v>52</v>
      </c>
      <c r="F72" s="51" t="s">
        <v>60</v>
      </c>
      <c r="G72" s="52" t="s">
        <v>415</v>
      </c>
      <c r="H72" s="52" t="str">
        <f t="shared" ref="H72:H76" si="35">G72</f>
        <v>웹툰창작체험관 교육 콘텐츠 개발 용역</v>
      </c>
      <c r="I72" s="52" t="s">
        <v>416</v>
      </c>
      <c r="J72" s="18">
        <v>21974400</v>
      </c>
      <c r="K72" s="53"/>
      <c r="L72" s="52"/>
      <c r="M72" s="20"/>
      <c r="N72" s="51"/>
      <c r="O72" s="51"/>
      <c r="P72" s="51"/>
      <c r="Q72" s="51"/>
      <c r="R72" s="44"/>
      <c r="S72" s="45"/>
      <c r="T72" s="53"/>
      <c r="U72" s="52"/>
      <c r="V72" s="52"/>
      <c r="W72" s="52"/>
      <c r="X72" s="40"/>
      <c r="Y72" s="53"/>
      <c r="Z72" s="52" t="s">
        <v>417</v>
      </c>
      <c r="AA72" s="51" t="s">
        <v>418</v>
      </c>
      <c r="AB72" s="52" t="s">
        <v>419</v>
      </c>
      <c r="AC72" s="52"/>
      <c r="AD72" s="1">
        <v>42472</v>
      </c>
      <c r="AE72" s="1">
        <v>42472</v>
      </c>
      <c r="AF72" s="1">
        <v>42545</v>
      </c>
      <c r="AG72" s="18">
        <v>21505000</v>
      </c>
      <c r="AH72" s="2">
        <f t="shared" ref="AH72:AH76" si="36">SUM(AG72/J72)*100</f>
        <v>97.863877967088968</v>
      </c>
      <c r="AI72" s="51"/>
      <c r="AJ72" s="48"/>
      <c r="AK72" s="51"/>
      <c r="AL72" s="51"/>
      <c r="AM72" s="51"/>
      <c r="AN72" s="54"/>
      <c r="AO72" s="51"/>
      <c r="AP72" s="14"/>
      <c r="AQ72" s="55" t="str">
        <f t="shared" ref="AQ72:AQ76" si="37">C72</f>
        <v>심현필</v>
      </c>
      <c r="AR72" s="16"/>
      <c r="AS72" s="16"/>
      <c r="AT72" s="7"/>
      <c r="AU72" s="19"/>
      <c r="AV72" s="16"/>
      <c r="AW72" s="14"/>
      <c r="AX72" s="21"/>
      <c r="AY72" s="21"/>
      <c r="AZ72" s="21"/>
      <c r="BA72" s="21"/>
      <c r="BB72" s="21"/>
      <c r="BC72" s="21"/>
      <c r="BD72" s="21"/>
      <c r="BE72" s="21"/>
    </row>
    <row r="73" spans="1:57" ht="29.25" customHeight="1">
      <c r="A73" s="55">
        <v>67</v>
      </c>
      <c r="B73" s="51" t="s">
        <v>393</v>
      </c>
      <c r="C73" s="51" t="s">
        <v>425</v>
      </c>
      <c r="D73" s="1">
        <v>42471</v>
      </c>
      <c r="E73" s="51" t="s">
        <v>52</v>
      </c>
      <c r="F73" s="51" t="s">
        <v>60</v>
      </c>
      <c r="G73" s="52" t="s">
        <v>426</v>
      </c>
      <c r="H73" s="52" t="str">
        <f t="shared" si="35"/>
        <v>제18회 부천국제만화축제 홈페이지 리뉴얼 및 온라인 마케팅 용역</v>
      </c>
      <c r="I73" s="52" t="s">
        <v>427</v>
      </c>
      <c r="J73" s="18">
        <v>20900000</v>
      </c>
      <c r="K73" s="53"/>
      <c r="L73" s="52"/>
      <c r="M73" s="52"/>
      <c r="N73" s="51"/>
      <c r="O73" s="51"/>
      <c r="P73" s="51"/>
      <c r="Q73" s="51"/>
      <c r="R73" s="44"/>
      <c r="S73" s="45"/>
      <c r="T73" s="53"/>
      <c r="U73" s="52"/>
      <c r="V73" s="52"/>
      <c r="W73" s="52"/>
      <c r="X73" s="40"/>
      <c r="Y73" s="53"/>
      <c r="Z73" s="52" t="s">
        <v>106</v>
      </c>
      <c r="AA73" s="133" t="s">
        <v>915</v>
      </c>
      <c r="AB73" s="52" t="s">
        <v>107</v>
      </c>
      <c r="AC73" s="52"/>
      <c r="AD73" s="1">
        <v>42472</v>
      </c>
      <c r="AE73" s="1">
        <v>42472</v>
      </c>
      <c r="AF73" s="1">
        <v>42613</v>
      </c>
      <c r="AG73" s="18">
        <v>20020000</v>
      </c>
      <c r="AH73" s="2">
        <f t="shared" si="36"/>
        <v>95.78947368421052</v>
      </c>
      <c r="AI73" s="51"/>
      <c r="AJ73" s="48"/>
      <c r="AK73" s="51"/>
      <c r="AL73" s="51"/>
      <c r="AM73" s="51"/>
      <c r="AN73" s="54"/>
      <c r="AO73" s="51"/>
      <c r="AP73" s="14"/>
      <c r="AQ73" s="55" t="str">
        <f t="shared" si="37"/>
        <v>박혜수</v>
      </c>
      <c r="AR73" s="16"/>
      <c r="AS73" s="16"/>
      <c r="AT73" s="7"/>
      <c r="AU73" s="19"/>
      <c r="AV73" s="16"/>
      <c r="AW73" s="14"/>
      <c r="AX73" s="21"/>
      <c r="AY73" s="21"/>
      <c r="AZ73" s="21"/>
      <c r="BA73" s="21"/>
      <c r="BB73" s="21"/>
      <c r="BC73" s="21"/>
      <c r="BD73" s="21"/>
      <c r="BE73" s="21"/>
    </row>
    <row r="74" spans="1:57" ht="29.25" customHeight="1">
      <c r="A74" s="55">
        <v>68</v>
      </c>
      <c r="B74" s="51" t="s">
        <v>139</v>
      </c>
      <c r="C74" s="51" t="s">
        <v>338</v>
      </c>
      <c r="D74" s="1">
        <v>42459</v>
      </c>
      <c r="E74" s="51" t="s">
        <v>52</v>
      </c>
      <c r="F74" s="51" t="s">
        <v>269</v>
      </c>
      <c r="G74" s="52" t="s">
        <v>420</v>
      </c>
      <c r="H74" s="52" t="str">
        <f t="shared" si="35"/>
        <v>디지털만화규장각 만화DB제공 용역</v>
      </c>
      <c r="I74" s="52" t="s">
        <v>421</v>
      </c>
      <c r="J74" s="18">
        <v>18600000</v>
      </c>
      <c r="K74" s="58">
        <v>42464</v>
      </c>
      <c r="L74" s="57"/>
      <c r="M74" s="20">
        <v>0.9</v>
      </c>
      <c r="N74" s="56" t="s">
        <v>242</v>
      </c>
      <c r="O74" s="56" t="s">
        <v>117</v>
      </c>
      <c r="P74" s="56" t="s">
        <v>118</v>
      </c>
      <c r="Q74" s="56" t="s">
        <v>275</v>
      </c>
      <c r="R74" s="42">
        <v>18600000</v>
      </c>
      <c r="S74" s="42">
        <v>18590250</v>
      </c>
      <c r="T74" s="58">
        <v>42467</v>
      </c>
      <c r="U74" s="57">
        <v>3</v>
      </c>
      <c r="V74" s="57" t="s">
        <v>422</v>
      </c>
      <c r="W74" s="57" t="s">
        <v>423</v>
      </c>
      <c r="X74" s="42">
        <v>17200000</v>
      </c>
      <c r="Y74" s="58">
        <v>42466</v>
      </c>
      <c r="Z74" s="57" t="s">
        <v>422</v>
      </c>
      <c r="AA74" s="56" t="s">
        <v>424</v>
      </c>
      <c r="AB74" s="57" t="s">
        <v>423</v>
      </c>
      <c r="AC74" s="57">
        <v>1</v>
      </c>
      <c r="AD74" s="1">
        <v>42475</v>
      </c>
      <c r="AE74" s="1">
        <v>42478</v>
      </c>
      <c r="AF74" s="1">
        <v>42766</v>
      </c>
      <c r="AG74" s="18">
        <v>17200000</v>
      </c>
      <c r="AH74" s="61">
        <f>SUM(AG74/S74)</f>
        <v>0.92521617514557364</v>
      </c>
      <c r="AI74" s="51"/>
      <c r="AJ74" s="48"/>
      <c r="AK74" s="51"/>
      <c r="AL74" s="51"/>
      <c r="AM74" s="51"/>
      <c r="AN74" s="54"/>
      <c r="AO74" s="51"/>
      <c r="AP74" s="14"/>
      <c r="AQ74" s="55" t="str">
        <f t="shared" si="37"/>
        <v>이규식</v>
      </c>
      <c r="AR74" s="16"/>
      <c r="AS74" s="16"/>
      <c r="AT74" s="7">
        <v>42486</v>
      </c>
      <c r="AU74" s="19">
        <v>12040000</v>
      </c>
      <c r="AV74" s="16"/>
      <c r="AW74" s="14"/>
      <c r="AX74" s="21"/>
      <c r="AY74" s="21"/>
      <c r="AZ74" s="21"/>
      <c r="BA74" s="21"/>
      <c r="BB74" s="21"/>
      <c r="BC74" s="21"/>
      <c r="BD74" s="21"/>
      <c r="BE74" s="21"/>
    </row>
    <row r="75" spans="1:57" ht="29.25" customHeight="1">
      <c r="A75" s="55">
        <v>69</v>
      </c>
      <c r="B75" s="51" t="s">
        <v>407</v>
      </c>
      <c r="C75" s="51" t="s">
        <v>408</v>
      </c>
      <c r="D75" s="1">
        <v>42474</v>
      </c>
      <c r="E75" s="51" t="s">
        <v>52</v>
      </c>
      <c r="F75" s="51" t="s">
        <v>60</v>
      </c>
      <c r="G75" s="52" t="s">
        <v>409</v>
      </c>
      <c r="H75" s="52" t="str">
        <f t="shared" si="35"/>
        <v>성과관리체계 및 운영방안 구축 연구용역</v>
      </c>
      <c r="I75" s="52" t="s">
        <v>410</v>
      </c>
      <c r="J75" s="18">
        <v>19000000</v>
      </c>
      <c r="K75" s="53"/>
      <c r="L75" s="52"/>
      <c r="M75" s="52"/>
      <c r="N75" s="51"/>
      <c r="O75" s="51"/>
      <c r="P75" s="51"/>
      <c r="Q75" s="51"/>
      <c r="R75" s="44"/>
      <c r="S75" s="45"/>
      <c r="T75" s="53"/>
      <c r="U75" s="52"/>
      <c r="V75" s="52"/>
      <c r="W75" s="52"/>
      <c r="X75" s="40"/>
      <c r="Y75" s="53"/>
      <c r="Z75" s="52" t="s">
        <v>411</v>
      </c>
      <c r="AA75" s="51" t="s">
        <v>412</v>
      </c>
      <c r="AB75" s="52" t="s">
        <v>413</v>
      </c>
      <c r="AC75" s="52"/>
      <c r="AD75" s="1">
        <v>42478</v>
      </c>
      <c r="AE75" s="1">
        <v>42478</v>
      </c>
      <c r="AF75" s="1">
        <v>42538</v>
      </c>
      <c r="AG75" s="18">
        <v>18000000</v>
      </c>
      <c r="AH75" s="2">
        <f t="shared" si="36"/>
        <v>94.73684210526315</v>
      </c>
      <c r="AI75" s="51"/>
      <c r="AJ75" s="48"/>
      <c r="AK75" s="51"/>
      <c r="AL75" s="51"/>
      <c r="AM75" s="51"/>
      <c r="AN75" s="54"/>
      <c r="AO75" s="51"/>
      <c r="AP75" s="14"/>
      <c r="AQ75" s="55" t="str">
        <f t="shared" si="37"/>
        <v>강은혜</v>
      </c>
      <c r="AR75" s="16"/>
      <c r="AS75" s="16"/>
      <c r="AT75" s="7"/>
      <c r="AU75" s="19"/>
      <c r="AV75" s="16"/>
      <c r="AW75" s="14"/>
      <c r="AX75" s="21"/>
      <c r="AY75" s="21"/>
      <c r="AZ75" s="21"/>
      <c r="BA75" s="21"/>
      <c r="BB75" s="21"/>
      <c r="BC75" s="21"/>
      <c r="BD75" s="21"/>
      <c r="BE75" s="21"/>
    </row>
    <row r="76" spans="1:57" ht="29.25" customHeight="1">
      <c r="A76" s="24">
        <v>70</v>
      </c>
      <c r="B76" s="26" t="s">
        <v>75</v>
      </c>
      <c r="C76" s="26" t="s">
        <v>103</v>
      </c>
      <c r="D76" s="25">
        <v>42474</v>
      </c>
      <c r="E76" s="26" t="s">
        <v>52</v>
      </c>
      <c r="F76" s="26" t="s">
        <v>60</v>
      </c>
      <c r="G76" s="27" t="s">
        <v>429</v>
      </c>
      <c r="H76" s="27" t="str">
        <f t="shared" si="35"/>
        <v>2016년 한국만화영상진흥원 통합사업관리시스템 유지보수</v>
      </c>
      <c r="I76" s="27" t="s">
        <v>430</v>
      </c>
      <c r="J76" s="28">
        <v>10000000</v>
      </c>
      <c r="K76" s="29"/>
      <c r="L76" s="27"/>
      <c r="M76" s="27"/>
      <c r="N76" s="26"/>
      <c r="O76" s="26"/>
      <c r="P76" s="26"/>
      <c r="Q76" s="26"/>
      <c r="R76" s="46"/>
      <c r="S76" s="47"/>
      <c r="T76" s="29"/>
      <c r="U76" s="27"/>
      <c r="V76" s="27"/>
      <c r="W76" s="27"/>
      <c r="X76" s="43"/>
      <c r="Y76" s="29"/>
      <c r="Z76" s="27" t="s">
        <v>431</v>
      </c>
      <c r="AA76" s="26" t="s">
        <v>432</v>
      </c>
      <c r="AB76" s="27" t="s">
        <v>433</v>
      </c>
      <c r="AC76" s="27"/>
      <c r="AD76" s="25">
        <v>42481</v>
      </c>
      <c r="AE76" s="25">
        <v>42491</v>
      </c>
      <c r="AF76" s="25">
        <v>42735</v>
      </c>
      <c r="AG76" s="28">
        <v>8800000</v>
      </c>
      <c r="AH76" s="30">
        <f t="shared" si="36"/>
        <v>88</v>
      </c>
      <c r="AI76" s="26"/>
      <c r="AJ76" s="49"/>
      <c r="AK76" s="26"/>
      <c r="AL76" s="26"/>
      <c r="AM76" s="26"/>
      <c r="AN76" s="31"/>
      <c r="AO76" s="26"/>
      <c r="AP76" s="35"/>
      <c r="AQ76" s="24" t="str">
        <f t="shared" si="37"/>
        <v>이인철</v>
      </c>
      <c r="AR76" s="32"/>
      <c r="AS76" s="32"/>
      <c r="AT76" s="33"/>
      <c r="AU76" s="34"/>
      <c r="AV76" s="32"/>
      <c r="AW76" s="35"/>
      <c r="AX76" s="36"/>
      <c r="AY76" s="36"/>
      <c r="AZ76" s="36"/>
      <c r="BA76" s="36"/>
      <c r="BB76" s="36"/>
      <c r="BC76" s="36"/>
      <c r="BD76" s="36"/>
      <c r="BE76" s="36"/>
    </row>
    <row r="77" spans="1:57" ht="29.25" customHeight="1">
      <c r="A77" s="55">
        <v>71</v>
      </c>
      <c r="B77" s="51" t="s">
        <v>58</v>
      </c>
      <c r="C77" s="51" t="s">
        <v>434</v>
      </c>
      <c r="D77" s="1">
        <v>42474</v>
      </c>
      <c r="E77" s="51" t="s">
        <v>52</v>
      </c>
      <c r="F77" s="51" t="s">
        <v>60</v>
      </c>
      <c r="G77" s="52" t="s">
        <v>435</v>
      </c>
      <c r="H77" s="52" t="str">
        <f>G77</f>
        <v>2016 한중일 신인만화가 콘테스트 참가자 항공권 구매 및 부대업무 용역</v>
      </c>
      <c r="I77" s="52" t="s">
        <v>436</v>
      </c>
      <c r="J77" s="18">
        <v>4520940</v>
      </c>
      <c r="K77" s="53"/>
      <c r="L77" s="52"/>
      <c r="M77" s="52"/>
      <c r="N77" s="51"/>
      <c r="O77" s="51"/>
      <c r="P77" s="51"/>
      <c r="Q77" s="51"/>
      <c r="R77" s="44"/>
      <c r="S77" s="45"/>
      <c r="T77" s="53"/>
      <c r="U77" s="52"/>
      <c r="V77" s="52"/>
      <c r="W77" s="52"/>
      <c r="X77" s="40"/>
      <c r="Y77" s="53"/>
      <c r="Z77" s="52" t="s">
        <v>437</v>
      </c>
      <c r="AA77" s="51" t="s">
        <v>438</v>
      </c>
      <c r="AB77" s="52" t="s">
        <v>439</v>
      </c>
      <c r="AC77" s="52"/>
      <c r="AD77" s="1">
        <v>42482</v>
      </c>
      <c r="AE77" s="1">
        <v>42482</v>
      </c>
      <c r="AF77" s="1">
        <v>42487</v>
      </c>
      <c r="AG77" s="18">
        <v>4480940</v>
      </c>
      <c r="AH77" s="2">
        <f>SUM(AG77/J77)*100</f>
        <v>99.115228248992466</v>
      </c>
      <c r="AI77" s="51"/>
      <c r="AJ77" s="48"/>
      <c r="AK77" s="51"/>
      <c r="AL77" s="51"/>
      <c r="AM77" s="51"/>
      <c r="AN77" s="54"/>
      <c r="AO77" s="51"/>
      <c r="AP77" s="14"/>
      <c r="AQ77" s="55" t="str">
        <f>C77</f>
        <v>김현덕</v>
      </c>
      <c r="AR77" s="16">
        <v>42486</v>
      </c>
      <c r="AS77" s="16">
        <v>42486</v>
      </c>
      <c r="AT77" s="7"/>
      <c r="AU77" s="19"/>
      <c r="AV77" s="16">
        <v>42487</v>
      </c>
      <c r="AW77" s="14">
        <f>SUM(AG77-AU77)</f>
        <v>4480940</v>
      </c>
      <c r="AX77" s="21"/>
      <c r="AY77" s="21"/>
      <c r="AZ77" s="21"/>
      <c r="BA77" s="21"/>
      <c r="BB77" s="21"/>
      <c r="BC77" s="21"/>
      <c r="BD77" s="21"/>
      <c r="BE77" s="21"/>
    </row>
    <row r="78" spans="1:57" ht="29.25" customHeight="1">
      <c r="A78" s="55">
        <v>72</v>
      </c>
      <c r="B78" s="51" t="s">
        <v>83</v>
      </c>
      <c r="C78" s="51" t="s">
        <v>259</v>
      </c>
      <c r="D78" s="1">
        <v>42481</v>
      </c>
      <c r="E78" s="51" t="s">
        <v>52</v>
      </c>
      <c r="F78" s="51" t="s">
        <v>60</v>
      </c>
      <c r="G78" s="52" t="s">
        <v>440</v>
      </c>
      <c r="H78" s="52" t="str">
        <f t="shared" ref="H78:H79" si="38">G78</f>
        <v>2016 한국만화박물관 어린이날 이벤트 행사 용역</v>
      </c>
      <c r="I78" s="52" t="s">
        <v>391</v>
      </c>
      <c r="J78" s="18">
        <v>9317000</v>
      </c>
      <c r="K78" s="53"/>
      <c r="L78" s="52"/>
      <c r="M78" s="52"/>
      <c r="N78" s="51"/>
      <c r="O78" s="51"/>
      <c r="P78" s="51"/>
      <c r="Q78" s="51"/>
      <c r="R78" s="44"/>
      <c r="S78" s="45"/>
      <c r="T78" s="53"/>
      <c r="U78" s="52"/>
      <c r="V78" s="52"/>
      <c r="W78" s="52"/>
      <c r="X78" s="40"/>
      <c r="Y78" s="53"/>
      <c r="Z78" s="52" t="s">
        <v>150</v>
      </c>
      <c r="AA78" s="51" t="s">
        <v>151</v>
      </c>
      <c r="AB78" s="52" t="s">
        <v>152</v>
      </c>
      <c r="AC78" s="52"/>
      <c r="AD78" s="1">
        <v>42485</v>
      </c>
      <c r="AE78" s="1">
        <v>42485</v>
      </c>
      <c r="AF78" s="1">
        <v>42507</v>
      </c>
      <c r="AG78" s="18">
        <v>9075000</v>
      </c>
      <c r="AH78" s="2">
        <f t="shared" ref="AH78:AH79" si="39">SUM(AG78/J78)*100</f>
        <v>97.402597402597408</v>
      </c>
      <c r="AI78" s="51" t="s">
        <v>480</v>
      </c>
      <c r="AJ78" s="16">
        <v>42492</v>
      </c>
      <c r="AK78" s="51" t="s">
        <v>481</v>
      </c>
      <c r="AL78" s="51"/>
      <c r="AM78" s="51"/>
      <c r="AN78" s="54"/>
      <c r="AO78" s="51"/>
      <c r="AP78" s="14">
        <v>10967000</v>
      </c>
      <c r="AQ78" s="55" t="str">
        <f t="shared" ref="AQ78:AQ79" si="40">C78</f>
        <v>김현재</v>
      </c>
      <c r="AR78" s="16"/>
      <c r="AS78" s="16"/>
      <c r="AT78" s="7"/>
      <c r="AU78" s="19"/>
      <c r="AV78" s="16"/>
      <c r="AW78" s="14"/>
      <c r="AX78" s="21"/>
      <c r="AY78" s="21"/>
      <c r="AZ78" s="21"/>
      <c r="BA78" s="21"/>
      <c r="BB78" s="21"/>
      <c r="BC78" s="21"/>
      <c r="BD78" s="21"/>
      <c r="BE78" s="21"/>
    </row>
    <row r="79" spans="1:57" ht="29.25" customHeight="1">
      <c r="A79" s="55">
        <v>73</v>
      </c>
      <c r="B79" s="51" t="s">
        <v>441</v>
      </c>
      <c r="C79" s="51" t="s">
        <v>146</v>
      </c>
      <c r="D79" s="1">
        <v>42481</v>
      </c>
      <c r="E79" s="51" t="s">
        <v>195</v>
      </c>
      <c r="F79" s="51" t="s">
        <v>60</v>
      </c>
      <c r="G79" s="52" t="s">
        <v>442</v>
      </c>
      <c r="H79" s="52" t="str">
        <f t="shared" si="38"/>
        <v>공공시설 내 만화카페 및 갤러리 조성공사</v>
      </c>
      <c r="I79" s="52" t="s">
        <v>443</v>
      </c>
      <c r="J79" s="18">
        <v>19980000</v>
      </c>
      <c r="K79" s="53"/>
      <c r="L79" s="52"/>
      <c r="M79" s="52"/>
      <c r="N79" s="51"/>
      <c r="O79" s="51"/>
      <c r="P79" s="51"/>
      <c r="Q79" s="51"/>
      <c r="R79" s="44"/>
      <c r="S79" s="45"/>
      <c r="T79" s="53"/>
      <c r="U79" s="52"/>
      <c r="V79" s="52"/>
      <c r="W79" s="52"/>
      <c r="X79" s="40"/>
      <c r="Y79" s="53"/>
      <c r="Z79" s="52" t="s">
        <v>344</v>
      </c>
      <c r="AA79" s="51" t="s">
        <v>282</v>
      </c>
      <c r="AB79" s="52" t="s">
        <v>283</v>
      </c>
      <c r="AC79" s="52"/>
      <c r="AD79" s="1">
        <v>42486</v>
      </c>
      <c r="AE79" s="1">
        <v>42486</v>
      </c>
      <c r="AF79" s="1">
        <v>42499</v>
      </c>
      <c r="AG79" s="18">
        <v>19200000</v>
      </c>
      <c r="AH79" s="2">
        <f t="shared" si="39"/>
        <v>96.09609609609609</v>
      </c>
      <c r="AI79" s="51"/>
      <c r="AJ79" s="48"/>
      <c r="AK79" s="51"/>
      <c r="AL79" s="51"/>
      <c r="AM79" s="51"/>
      <c r="AN79" s="54"/>
      <c r="AO79" s="51"/>
      <c r="AP79" s="14"/>
      <c r="AQ79" s="55" t="str">
        <f t="shared" si="40"/>
        <v>이소현</v>
      </c>
      <c r="AR79" s="16"/>
      <c r="AS79" s="16"/>
      <c r="AT79" s="7"/>
      <c r="AU79" s="19"/>
      <c r="AV79" s="16"/>
      <c r="AW79" s="14"/>
      <c r="AX79" s="21"/>
      <c r="AY79" s="21"/>
      <c r="AZ79" s="21"/>
      <c r="BA79" s="21"/>
      <c r="BB79" s="21"/>
      <c r="BC79" s="21"/>
      <c r="BD79" s="21"/>
      <c r="BE79" s="21"/>
    </row>
    <row r="80" spans="1:57" ht="29.25" customHeight="1">
      <c r="A80" s="55">
        <v>74</v>
      </c>
      <c r="B80" s="51" t="s">
        <v>75</v>
      </c>
      <c r="C80" s="51" t="s">
        <v>349</v>
      </c>
      <c r="D80" s="1">
        <v>42482</v>
      </c>
      <c r="E80" s="51" t="s">
        <v>195</v>
      </c>
      <c r="F80" s="51" t="s">
        <v>60</v>
      </c>
      <c r="G80" s="52" t="s">
        <v>444</v>
      </c>
      <c r="H80" s="52" t="str">
        <f>G80</f>
        <v>만화영상진흥원 지상주차장 출입구 가로등 설치공사</v>
      </c>
      <c r="I80" s="52" t="s">
        <v>445</v>
      </c>
      <c r="J80" s="18">
        <v>1891000</v>
      </c>
      <c r="K80" s="53"/>
      <c r="L80" s="52"/>
      <c r="M80" s="52"/>
      <c r="N80" s="51"/>
      <c r="O80" s="51"/>
      <c r="P80" s="51"/>
      <c r="Q80" s="51"/>
      <c r="R80" s="44"/>
      <c r="S80" s="45"/>
      <c r="T80" s="53"/>
      <c r="U80" s="52"/>
      <c r="V80" s="52"/>
      <c r="W80" s="52"/>
      <c r="X80" s="40"/>
      <c r="Y80" s="53"/>
      <c r="Z80" s="52" t="s">
        <v>446</v>
      </c>
      <c r="AA80" s="51" t="s">
        <v>447</v>
      </c>
      <c r="AB80" s="52" t="s">
        <v>448</v>
      </c>
      <c r="AC80" s="52"/>
      <c r="AD80" s="1">
        <v>42486</v>
      </c>
      <c r="AE80" s="1">
        <v>42486</v>
      </c>
      <c r="AF80" s="1">
        <v>42500</v>
      </c>
      <c r="AG80" s="18">
        <v>1479000</v>
      </c>
      <c r="AH80" s="2">
        <f>SUM(AG80/J80)*100</f>
        <v>78.212585933368587</v>
      </c>
      <c r="AI80" s="51"/>
      <c r="AJ80" s="48"/>
      <c r="AK80" s="51"/>
      <c r="AL80" s="51"/>
      <c r="AM80" s="51"/>
      <c r="AN80" s="54"/>
      <c r="AO80" s="51"/>
      <c r="AP80" s="14"/>
      <c r="AQ80" s="55" t="str">
        <f>C80</f>
        <v>정기선</v>
      </c>
      <c r="AR80" s="16"/>
      <c r="AS80" s="16"/>
      <c r="AT80" s="7"/>
      <c r="AU80" s="19"/>
      <c r="AV80" s="16"/>
      <c r="AW80" s="14"/>
      <c r="AX80" s="21"/>
      <c r="AY80" s="21"/>
      <c r="AZ80" s="21"/>
      <c r="BA80" s="21"/>
      <c r="BB80" s="21"/>
      <c r="BC80" s="21"/>
      <c r="BD80" s="21"/>
      <c r="BE80" s="21"/>
    </row>
    <row r="81" spans="1:57" ht="29.25" customHeight="1">
      <c r="A81" s="24">
        <v>75</v>
      </c>
      <c r="B81" s="26" t="s">
        <v>75</v>
      </c>
      <c r="C81" s="26" t="s">
        <v>103</v>
      </c>
      <c r="D81" s="25">
        <v>42424</v>
      </c>
      <c r="E81" s="26" t="s">
        <v>52</v>
      </c>
      <c r="F81" s="26" t="s">
        <v>289</v>
      </c>
      <c r="G81" s="27" t="s">
        <v>449</v>
      </c>
      <c r="H81" s="27" t="str">
        <f t="shared" ref="H81:H85" si="41">G81</f>
        <v>2016년 한국만화영상진흥원 경영자원통합관리시스템 유지보수 용역</v>
      </c>
      <c r="I81" s="27" t="s">
        <v>450</v>
      </c>
      <c r="J81" s="28">
        <v>16390000</v>
      </c>
      <c r="K81" s="29"/>
      <c r="L81" s="27"/>
      <c r="M81" s="37"/>
      <c r="N81" s="26"/>
      <c r="O81" s="26"/>
      <c r="P81" s="26"/>
      <c r="Q81" s="26"/>
      <c r="R81" s="46"/>
      <c r="S81" s="47"/>
      <c r="T81" s="29"/>
      <c r="U81" s="27"/>
      <c r="V81" s="27"/>
      <c r="W81" s="27"/>
      <c r="X81" s="43"/>
      <c r="Y81" s="29"/>
      <c r="Z81" s="27" t="s">
        <v>451</v>
      </c>
      <c r="AA81" s="26" t="s">
        <v>452</v>
      </c>
      <c r="AB81" s="27" t="s">
        <v>453</v>
      </c>
      <c r="AC81" s="27"/>
      <c r="AD81" s="25">
        <v>42487</v>
      </c>
      <c r="AE81" s="25">
        <v>42487</v>
      </c>
      <c r="AF81" s="25">
        <v>42735</v>
      </c>
      <c r="AG81" s="28">
        <v>15570000</v>
      </c>
      <c r="AH81" s="30">
        <f t="shared" ref="AH81:AH85" si="42">SUM(AG81/J81)*100</f>
        <v>94.996949359365473</v>
      </c>
      <c r="AI81" s="26"/>
      <c r="AJ81" s="49"/>
      <c r="AK81" s="26"/>
      <c r="AL81" s="26"/>
      <c r="AM81" s="26"/>
      <c r="AN81" s="31"/>
      <c r="AO81" s="26"/>
      <c r="AP81" s="35"/>
      <c r="AQ81" s="24" t="str">
        <f t="shared" ref="AQ81:AQ85" si="43">C81</f>
        <v>이인철</v>
      </c>
      <c r="AR81" s="32"/>
      <c r="AS81" s="32"/>
      <c r="AT81" s="33"/>
      <c r="AU81" s="34"/>
      <c r="AV81" s="32"/>
      <c r="AW81" s="35"/>
      <c r="AX81" s="32"/>
      <c r="AY81" s="35"/>
      <c r="AZ81" s="36"/>
      <c r="BA81" s="36"/>
      <c r="BB81" s="36"/>
      <c r="BC81" s="36"/>
      <c r="BD81" s="36"/>
      <c r="BE81" s="36"/>
    </row>
    <row r="82" spans="1:57" ht="29.25" customHeight="1">
      <c r="A82" s="55">
        <v>76</v>
      </c>
      <c r="B82" s="51" t="s">
        <v>75</v>
      </c>
      <c r="C82" s="51" t="s">
        <v>103</v>
      </c>
      <c r="D82" s="1">
        <v>42467</v>
      </c>
      <c r="E82" s="51" t="s">
        <v>91</v>
      </c>
      <c r="F82" s="51" t="s">
        <v>60</v>
      </c>
      <c r="G82" s="52" t="s">
        <v>454</v>
      </c>
      <c r="H82" s="52" t="str">
        <f t="shared" si="41"/>
        <v>전자결재시스템 서버용 하드디스크 구입</v>
      </c>
      <c r="I82" s="52" t="s">
        <v>455</v>
      </c>
      <c r="J82" s="18">
        <v>690000</v>
      </c>
      <c r="K82" s="53"/>
      <c r="L82" s="52"/>
      <c r="M82" s="20"/>
      <c r="N82" s="51"/>
      <c r="O82" s="51"/>
      <c r="P82" s="51"/>
      <c r="Q82" s="51"/>
      <c r="R82" s="44"/>
      <c r="S82" s="45"/>
      <c r="T82" s="53"/>
      <c r="U82" s="52"/>
      <c r="V82" s="52"/>
      <c r="W82" s="52"/>
      <c r="X82" s="40"/>
      <c r="Y82" s="53"/>
      <c r="Z82" s="52" t="s">
        <v>110</v>
      </c>
      <c r="AA82" s="51" t="s">
        <v>111</v>
      </c>
      <c r="AB82" s="52" t="s">
        <v>112</v>
      </c>
      <c r="AC82" s="52"/>
      <c r="AD82" s="1">
        <v>42487</v>
      </c>
      <c r="AE82" s="1"/>
      <c r="AF82" s="1">
        <v>42503</v>
      </c>
      <c r="AG82" s="18">
        <v>620000</v>
      </c>
      <c r="AH82" s="2">
        <f t="shared" si="42"/>
        <v>89.85507246376811</v>
      </c>
      <c r="AI82" s="51"/>
      <c r="AJ82" s="48"/>
      <c r="AK82" s="51"/>
      <c r="AL82" s="51"/>
      <c r="AM82" s="51"/>
      <c r="AN82" s="54"/>
      <c r="AO82" s="51"/>
      <c r="AP82" s="14"/>
      <c r="AQ82" s="55" t="str">
        <f t="shared" si="43"/>
        <v>이인철</v>
      </c>
      <c r="AR82" s="16"/>
      <c r="AS82" s="16"/>
      <c r="AT82" s="7"/>
      <c r="AU82" s="19"/>
      <c r="AV82" s="16"/>
      <c r="AW82" s="14"/>
      <c r="AX82" s="21"/>
      <c r="AY82" s="21"/>
      <c r="AZ82" s="21"/>
      <c r="BA82" s="21"/>
      <c r="BB82" s="21"/>
      <c r="BC82" s="21"/>
      <c r="BD82" s="21"/>
      <c r="BE82" s="21"/>
    </row>
    <row r="83" spans="1:57" ht="29.25" customHeight="1">
      <c r="A83" s="55">
        <v>77</v>
      </c>
      <c r="B83" s="51" t="s">
        <v>153</v>
      </c>
      <c r="C83" s="51" t="s">
        <v>456</v>
      </c>
      <c r="D83" s="1">
        <v>42478</v>
      </c>
      <c r="E83" s="51" t="s">
        <v>52</v>
      </c>
      <c r="F83" s="51" t="s">
        <v>60</v>
      </c>
      <c r="G83" s="52" t="s">
        <v>457</v>
      </c>
      <c r="H83" s="52" t="str">
        <f t="shared" si="41"/>
        <v>웹툰산업 내의 광고/마케팅 황용사례 및 가치평가 연구용역</v>
      </c>
      <c r="I83" s="52" t="s">
        <v>458</v>
      </c>
      <c r="J83" s="18">
        <v>19200000</v>
      </c>
      <c r="K83" s="53"/>
      <c r="L83" s="52"/>
      <c r="M83" s="52"/>
      <c r="N83" s="51"/>
      <c r="O83" s="51"/>
      <c r="P83" s="51"/>
      <c r="Q83" s="51"/>
      <c r="R83" s="44"/>
      <c r="S83" s="45"/>
      <c r="T83" s="53"/>
      <c r="U83" s="52"/>
      <c r="V83" s="52"/>
      <c r="W83" s="52"/>
      <c r="X83" s="40"/>
      <c r="Y83" s="53"/>
      <c r="Z83" s="52" t="s">
        <v>459</v>
      </c>
      <c r="AA83" s="51" t="s">
        <v>460</v>
      </c>
      <c r="AB83" s="52" t="s">
        <v>461</v>
      </c>
      <c r="AC83" s="52"/>
      <c r="AD83" s="1">
        <v>42487</v>
      </c>
      <c r="AE83" s="1">
        <v>42487</v>
      </c>
      <c r="AF83" s="1">
        <v>42576</v>
      </c>
      <c r="AG83" s="18">
        <v>17800000</v>
      </c>
      <c r="AH83" s="2">
        <f t="shared" si="42"/>
        <v>92.708333333333343</v>
      </c>
      <c r="AI83" s="51"/>
      <c r="AJ83" s="48"/>
      <c r="AK83" s="51"/>
      <c r="AL83" s="51"/>
      <c r="AM83" s="51"/>
      <c r="AN83" s="54"/>
      <c r="AO83" s="51"/>
      <c r="AP83" s="14"/>
      <c r="AQ83" s="55" t="str">
        <f t="shared" si="43"/>
        <v>최원혁</v>
      </c>
      <c r="AR83" s="16"/>
      <c r="AS83" s="16"/>
      <c r="AT83" s="7"/>
      <c r="AU83" s="19"/>
      <c r="AV83" s="16"/>
      <c r="AW83" s="14"/>
      <c r="AX83" s="21"/>
      <c r="AY83" s="21"/>
      <c r="AZ83" s="21"/>
      <c r="BA83" s="21"/>
      <c r="BB83" s="21"/>
      <c r="BC83" s="21"/>
      <c r="BD83" s="21"/>
      <c r="BE83" s="21"/>
    </row>
    <row r="84" spans="1:57" ht="29.25" customHeight="1">
      <c r="A84" s="55">
        <v>78</v>
      </c>
      <c r="B84" s="51" t="s">
        <v>83</v>
      </c>
      <c r="C84" s="51" t="s">
        <v>259</v>
      </c>
      <c r="D84" s="1">
        <v>42486</v>
      </c>
      <c r="E84" s="51" t="s">
        <v>52</v>
      </c>
      <c r="F84" s="51" t="s">
        <v>60</v>
      </c>
      <c r="G84" s="52" t="s">
        <v>462</v>
      </c>
      <c r="H84" s="52" t="str">
        <f t="shared" si="41"/>
        <v>한국만화박물관 4D상영관 라이더 의자 수리</v>
      </c>
      <c r="I84" s="52" t="s">
        <v>463</v>
      </c>
      <c r="J84" s="18">
        <v>4015000</v>
      </c>
      <c r="K84" s="53"/>
      <c r="L84" s="52"/>
      <c r="M84" s="52"/>
      <c r="N84" s="51"/>
      <c r="O84" s="51"/>
      <c r="P84" s="51"/>
      <c r="Q84" s="51"/>
      <c r="R84" s="44"/>
      <c r="S84" s="45"/>
      <c r="T84" s="53"/>
      <c r="U84" s="52"/>
      <c r="V84" s="52"/>
      <c r="W84" s="52"/>
      <c r="X84" s="40"/>
      <c r="Y84" s="53"/>
      <c r="Z84" s="52" t="s">
        <v>380</v>
      </c>
      <c r="AA84" s="51" t="s">
        <v>381</v>
      </c>
      <c r="AB84" s="52" t="s">
        <v>382</v>
      </c>
      <c r="AC84" s="52"/>
      <c r="AD84" s="1">
        <v>42488</v>
      </c>
      <c r="AE84" s="1">
        <v>42488</v>
      </c>
      <c r="AF84" s="1">
        <v>42489</v>
      </c>
      <c r="AG84" s="18">
        <v>3630000</v>
      </c>
      <c r="AH84" s="2">
        <f t="shared" si="42"/>
        <v>90.410958904109577</v>
      </c>
      <c r="AI84" s="51"/>
      <c r="AJ84" s="48"/>
      <c r="AK84" s="51"/>
      <c r="AL84" s="51"/>
      <c r="AM84" s="51"/>
      <c r="AN84" s="54"/>
      <c r="AO84" s="51"/>
      <c r="AP84" s="14"/>
      <c r="AQ84" s="55" t="str">
        <f t="shared" si="43"/>
        <v>김현재</v>
      </c>
      <c r="AR84" s="16">
        <v>42488</v>
      </c>
      <c r="AS84" s="16">
        <v>42489</v>
      </c>
      <c r="AT84" s="7"/>
      <c r="AU84" s="19"/>
      <c r="AV84" s="16"/>
      <c r="AW84" s="14"/>
      <c r="AX84" s="21"/>
      <c r="AY84" s="21"/>
      <c r="AZ84" s="21"/>
      <c r="BA84" s="21"/>
      <c r="BB84" s="21"/>
      <c r="BC84" s="21"/>
      <c r="BD84" s="21"/>
      <c r="BE84" s="21"/>
    </row>
    <row r="85" spans="1:57" ht="29.25" customHeight="1">
      <c r="A85" s="55">
        <v>79</v>
      </c>
      <c r="B85" s="51" t="s">
        <v>393</v>
      </c>
      <c r="C85" s="51" t="s">
        <v>425</v>
      </c>
      <c r="D85" s="1">
        <v>42487</v>
      </c>
      <c r="E85" s="51" t="s">
        <v>52</v>
      </c>
      <c r="F85" s="51" t="s">
        <v>60</v>
      </c>
      <c r="G85" s="52" t="s">
        <v>464</v>
      </c>
      <c r="H85" s="52" t="str">
        <f t="shared" si="41"/>
        <v>제19회 부천국제만화축제 사전홍보영상 제작</v>
      </c>
      <c r="I85" s="52" t="s">
        <v>465</v>
      </c>
      <c r="J85" s="18">
        <v>2100000</v>
      </c>
      <c r="K85" s="53"/>
      <c r="L85" s="52"/>
      <c r="M85" s="52"/>
      <c r="N85" s="51"/>
      <c r="O85" s="51"/>
      <c r="P85" s="51"/>
      <c r="Q85" s="51"/>
      <c r="R85" s="44"/>
      <c r="S85" s="45"/>
      <c r="T85" s="53"/>
      <c r="U85" s="52"/>
      <c r="V85" s="52"/>
      <c r="W85" s="52"/>
      <c r="X85" s="40"/>
      <c r="Y85" s="53"/>
      <c r="Z85" s="52" t="s">
        <v>255</v>
      </c>
      <c r="AA85" s="55" t="s">
        <v>256</v>
      </c>
      <c r="AB85" s="52" t="s">
        <v>257</v>
      </c>
      <c r="AC85" s="52"/>
      <c r="AD85" s="1">
        <v>42489</v>
      </c>
      <c r="AE85" s="1">
        <v>42489</v>
      </c>
      <c r="AF85" s="1">
        <v>42492</v>
      </c>
      <c r="AG85" s="18">
        <v>2000000</v>
      </c>
      <c r="AH85" s="2">
        <f t="shared" si="42"/>
        <v>95.238095238095227</v>
      </c>
      <c r="AI85" s="51"/>
      <c r="AJ85" s="48"/>
      <c r="AK85" s="51"/>
      <c r="AL85" s="51"/>
      <c r="AM85" s="51"/>
      <c r="AN85" s="54"/>
      <c r="AO85" s="51"/>
      <c r="AP85" s="14"/>
      <c r="AQ85" s="55" t="str">
        <f t="shared" si="43"/>
        <v>박혜수</v>
      </c>
      <c r="AR85" s="16"/>
      <c r="AS85" s="16"/>
      <c r="AT85" s="7"/>
      <c r="AU85" s="19"/>
      <c r="AV85" s="16"/>
      <c r="AW85" s="14"/>
      <c r="AX85" s="21"/>
      <c r="AY85" s="21"/>
      <c r="AZ85" s="21"/>
      <c r="BA85" s="21"/>
      <c r="BB85" s="21"/>
      <c r="BC85" s="21"/>
      <c r="BD85" s="21"/>
      <c r="BE85" s="21"/>
    </row>
    <row r="86" spans="1:57" ht="29.25" customHeight="1">
      <c r="A86" s="55">
        <v>80</v>
      </c>
      <c r="B86" s="51" t="s">
        <v>83</v>
      </c>
      <c r="C86" s="51" t="s">
        <v>205</v>
      </c>
      <c r="D86" s="1">
        <v>42487</v>
      </c>
      <c r="E86" s="51" t="s">
        <v>91</v>
      </c>
      <c r="F86" s="51" t="s">
        <v>60</v>
      </c>
      <c r="G86" s="52" t="s">
        <v>466</v>
      </c>
      <c r="H86" s="52" t="str">
        <f>G86</f>
        <v>기획전시 「소녀, 순정을 그리다」 도록 제작</v>
      </c>
      <c r="I86" s="52" t="s">
        <v>467</v>
      </c>
      <c r="J86" s="18">
        <v>8300000</v>
      </c>
      <c r="K86" s="53"/>
      <c r="L86" s="52"/>
      <c r="M86" s="52"/>
      <c r="N86" s="51"/>
      <c r="O86" s="51"/>
      <c r="P86" s="51"/>
      <c r="Q86" s="51"/>
      <c r="R86" s="44"/>
      <c r="S86" s="45"/>
      <c r="T86" s="53"/>
      <c r="U86" s="52"/>
      <c r="V86" s="52"/>
      <c r="W86" s="52"/>
      <c r="X86" s="40"/>
      <c r="Y86" s="53"/>
      <c r="Z86" s="52" t="s">
        <v>179</v>
      </c>
      <c r="AA86" s="51" t="s">
        <v>180</v>
      </c>
      <c r="AB86" s="52" t="s">
        <v>181</v>
      </c>
      <c r="AC86" s="52"/>
      <c r="AD86" s="1">
        <v>42489</v>
      </c>
      <c r="AE86" s="1"/>
      <c r="AF86" s="1">
        <v>42494</v>
      </c>
      <c r="AG86" s="18">
        <v>7822000</v>
      </c>
      <c r="AH86" s="2">
        <f>SUM(AG86/J86)*100</f>
        <v>94.240963855421683</v>
      </c>
      <c r="AI86" s="51"/>
      <c r="AJ86" s="48"/>
      <c r="AK86" s="51"/>
      <c r="AL86" s="51"/>
      <c r="AM86" s="51"/>
      <c r="AN86" s="54"/>
      <c r="AO86" s="51"/>
      <c r="AP86" s="14"/>
      <c r="AQ86" s="55" t="str">
        <f>C86</f>
        <v>서정임</v>
      </c>
      <c r="AR86" s="16"/>
      <c r="AS86" s="16"/>
      <c r="AT86" s="7"/>
      <c r="AU86" s="19"/>
      <c r="AV86" s="16"/>
      <c r="AW86" s="14"/>
      <c r="AX86" s="21"/>
      <c r="AY86" s="21"/>
      <c r="AZ86" s="21"/>
      <c r="BA86" s="21"/>
      <c r="BB86" s="21"/>
      <c r="BC86" s="21"/>
      <c r="BD86" s="21"/>
      <c r="BE86" s="21"/>
    </row>
    <row r="87" spans="1:57" ht="29.25" customHeight="1">
      <c r="A87" s="55">
        <v>81</v>
      </c>
      <c r="B87" s="51" t="s">
        <v>83</v>
      </c>
      <c r="C87" s="51" t="s">
        <v>205</v>
      </c>
      <c r="D87" s="1">
        <v>42488</v>
      </c>
      <c r="E87" s="51" t="s">
        <v>91</v>
      </c>
      <c r="F87" s="51" t="s">
        <v>60</v>
      </c>
      <c r="G87" s="52" t="s">
        <v>468</v>
      </c>
      <c r="H87" s="52" t="str">
        <f>G87</f>
        <v>기획전시 「소녀, 순정을 그리다」 전시용 액자 구입</v>
      </c>
      <c r="I87" s="52" t="s">
        <v>469</v>
      </c>
      <c r="J87" s="18">
        <v>7950000</v>
      </c>
      <c r="K87" s="53"/>
      <c r="L87" s="52"/>
      <c r="M87" s="52"/>
      <c r="N87" s="51"/>
      <c r="O87" s="51"/>
      <c r="P87" s="51"/>
      <c r="Q87" s="51"/>
      <c r="R87" s="44"/>
      <c r="S87" s="45"/>
      <c r="T87" s="53"/>
      <c r="U87" s="52"/>
      <c r="V87" s="52"/>
      <c r="W87" s="52"/>
      <c r="X87" s="40"/>
      <c r="Y87" s="53"/>
      <c r="Z87" s="52" t="s">
        <v>470</v>
      </c>
      <c r="AA87" s="51" t="s">
        <v>471</v>
      </c>
      <c r="AB87" s="52" t="s">
        <v>472</v>
      </c>
      <c r="AC87" s="52"/>
      <c r="AD87" s="1">
        <v>42489</v>
      </c>
      <c r="AE87" s="1"/>
      <c r="AF87" s="1">
        <v>42494</v>
      </c>
      <c r="AG87" s="18">
        <v>7393500</v>
      </c>
      <c r="AH87" s="2">
        <f>SUM(AG87/J87)*100</f>
        <v>93</v>
      </c>
      <c r="AI87" s="51"/>
      <c r="AJ87" s="48"/>
      <c r="AK87" s="51"/>
      <c r="AL87" s="51"/>
      <c r="AM87" s="51"/>
      <c r="AN87" s="54"/>
      <c r="AO87" s="51"/>
      <c r="AP87" s="14"/>
      <c r="AQ87" s="55" t="str">
        <f>C87</f>
        <v>서정임</v>
      </c>
      <c r="AR87" s="16"/>
      <c r="AS87" s="16"/>
      <c r="AT87" s="7"/>
      <c r="AU87" s="19"/>
      <c r="AV87" s="16"/>
      <c r="AW87" s="14"/>
      <c r="AX87" s="21"/>
      <c r="AY87" s="21"/>
      <c r="AZ87" s="21"/>
      <c r="BA87" s="21"/>
      <c r="BB87" s="21"/>
      <c r="BC87" s="21"/>
      <c r="BD87" s="21"/>
      <c r="BE87" s="21"/>
    </row>
    <row r="88" spans="1:57" ht="29.25" customHeight="1">
      <c r="A88" s="55">
        <v>82</v>
      </c>
      <c r="B88" s="51" t="s">
        <v>75</v>
      </c>
      <c r="C88" s="51" t="s">
        <v>103</v>
      </c>
      <c r="D88" s="1">
        <v>42488</v>
      </c>
      <c r="E88" s="51" t="s">
        <v>52</v>
      </c>
      <c r="F88" s="51" t="s">
        <v>60</v>
      </c>
      <c r="G88" s="52" t="s">
        <v>473</v>
      </c>
      <c r="H88" s="52" t="str">
        <f>G88</f>
        <v>한국만화영상진흥원 홈페이지 내 전자견적 제출 시스템 구축</v>
      </c>
      <c r="I88" s="52" t="s">
        <v>474</v>
      </c>
      <c r="J88" s="18">
        <v>2464080</v>
      </c>
      <c r="K88" s="53"/>
      <c r="L88" s="52"/>
      <c r="M88" s="52"/>
      <c r="N88" s="51"/>
      <c r="O88" s="51"/>
      <c r="P88" s="51"/>
      <c r="Q88" s="51"/>
      <c r="R88" s="44"/>
      <c r="S88" s="45"/>
      <c r="T88" s="53"/>
      <c r="U88" s="52"/>
      <c r="V88" s="52"/>
      <c r="W88" s="52"/>
      <c r="X88" s="40"/>
      <c r="Y88" s="53"/>
      <c r="Z88" s="52" t="s">
        <v>106</v>
      </c>
      <c r="AA88" s="133" t="s">
        <v>915</v>
      </c>
      <c r="AB88" s="52" t="s">
        <v>107</v>
      </c>
      <c r="AC88" s="52"/>
      <c r="AD88" s="1">
        <v>42489</v>
      </c>
      <c r="AE88" s="1">
        <v>42489</v>
      </c>
      <c r="AF88" s="1">
        <v>42509</v>
      </c>
      <c r="AG88" s="18">
        <v>2079000</v>
      </c>
      <c r="AH88" s="2">
        <f>SUM(AG88/J88)*100</f>
        <v>84.372260640888285</v>
      </c>
      <c r="AI88" s="51"/>
      <c r="AJ88" s="48"/>
      <c r="AK88" s="51"/>
      <c r="AL88" s="51"/>
      <c r="AM88" s="51"/>
      <c r="AN88" s="54"/>
      <c r="AO88" s="51"/>
      <c r="AP88" s="14"/>
      <c r="AQ88" s="55" t="str">
        <f>C88</f>
        <v>이인철</v>
      </c>
      <c r="AR88" s="16"/>
      <c r="AS88" s="16"/>
      <c r="AT88" s="7"/>
      <c r="AU88" s="19"/>
      <c r="AV88" s="16"/>
      <c r="AW88" s="14"/>
      <c r="AX88" s="21"/>
      <c r="AY88" s="21"/>
      <c r="AZ88" s="21"/>
      <c r="BA88" s="21"/>
      <c r="BB88" s="21"/>
      <c r="BC88" s="21"/>
      <c r="BD88" s="21"/>
      <c r="BE88" s="21"/>
    </row>
  </sheetData>
  <mergeCells count="53">
    <mergeCell ref="Z4:Z5"/>
    <mergeCell ref="AT4:AU4"/>
    <mergeCell ref="AV4:AW4"/>
    <mergeCell ref="AQ4:AQ5"/>
    <mergeCell ref="AD4:AD5"/>
    <mergeCell ref="AE4:AE5"/>
    <mergeCell ref="AF4:AF5"/>
    <mergeCell ref="AB4:AB5"/>
    <mergeCell ref="AP3:AP5"/>
    <mergeCell ref="AC4:AC5"/>
    <mergeCell ref="AM4:AM5"/>
    <mergeCell ref="AN4:AN5"/>
    <mergeCell ref="AO4:AO5"/>
    <mergeCell ref="AG4:AG5"/>
    <mergeCell ref="AH4:AH5"/>
    <mergeCell ref="AI4:AI5"/>
    <mergeCell ref="AJ4:AJ5"/>
    <mergeCell ref="AK4:AK5"/>
    <mergeCell ref="AI3:AK3"/>
    <mergeCell ref="AL3:AL5"/>
    <mergeCell ref="AM3:AO3"/>
    <mergeCell ref="AA4:AA5"/>
    <mergeCell ref="G3:G5"/>
    <mergeCell ref="H3:J4"/>
    <mergeCell ref="K3:T3"/>
    <mergeCell ref="U3:Y3"/>
    <mergeCell ref="Z3:AH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A1:BE1"/>
    <mergeCell ref="A2:BE2"/>
    <mergeCell ref="AQ3:AS3"/>
    <mergeCell ref="AT3:BE3"/>
    <mergeCell ref="AR4:AR5"/>
    <mergeCell ref="AS4:AS5"/>
    <mergeCell ref="BB4:BC4"/>
    <mergeCell ref="BD4:BE4"/>
    <mergeCell ref="AZ4:BA4"/>
    <mergeCell ref="AX4:AY4"/>
    <mergeCell ref="U4:U5"/>
    <mergeCell ref="V4:Y4"/>
    <mergeCell ref="A3:A5"/>
    <mergeCell ref="B3:D4"/>
    <mergeCell ref="E3:E5"/>
    <mergeCell ref="F3:F5"/>
  </mergeCells>
  <phoneticPr fontId="7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G104"/>
  <sheetViews>
    <sheetView topLeftCell="A70" zoomScale="55" zoomScaleNormal="55" workbookViewId="0">
      <selection activeCell="L90" sqref="L90"/>
    </sheetView>
  </sheetViews>
  <sheetFormatPr defaultColWidth="3.625" defaultRowHeight="29.25" customHeight="1"/>
  <cols>
    <col min="1" max="1" width="5.625" style="73" customWidth="1"/>
    <col min="2" max="2" width="17.25" style="73" bestFit="1" customWidth="1"/>
    <col min="3" max="3" width="7.5" style="73" customWidth="1"/>
    <col min="4" max="4" width="9.25" style="73" bestFit="1" customWidth="1"/>
    <col min="5" max="5" width="18.625" style="73" bestFit="1" customWidth="1"/>
    <col min="6" max="6" width="33" style="73" bestFit="1" customWidth="1"/>
    <col min="7" max="8" width="77.625" style="73" bestFit="1" customWidth="1"/>
    <col min="9" max="9" width="50" style="73" customWidth="1"/>
    <col min="10" max="10" width="15.875" style="73" bestFit="1" customWidth="1"/>
    <col min="11" max="11" width="11" style="73" customWidth="1"/>
    <col min="12" max="12" width="45.75" style="73" customWidth="1"/>
    <col min="13" max="13" width="11" style="73" customWidth="1"/>
    <col min="14" max="14" width="16.75" style="73" customWidth="1"/>
    <col min="15" max="15" width="17.25" style="73" customWidth="1"/>
    <col min="16" max="16" width="27.25" style="73" customWidth="1"/>
    <col min="17" max="17" width="15.875" style="73" customWidth="1"/>
    <col min="18" max="19" width="13.5" style="73" customWidth="1"/>
    <col min="20" max="20" width="9.25" style="73" customWidth="1"/>
    <col min="21" max="21" width="11" style="73" customWidth="1"/>
    <col min="22" max="22" width="30.125" style="73" customWidth="1"/>
    <col min="23" max="23" width="9.25" style="73" customWidth="1"/>
    <col min="24" max="24" width="13.5" style="73" customWidth="1"/>
    <col min="25" max="25" width="9.25" style="73" customWidth="1"/>
    <col min="26" max="26" width="29.625" style="73" customWidth="1"/>
    <col min="27" max="27" width="75.625" style="73" customWidth="1"/>
    <col min="28" max="28" width="13.875" style="73" customWidth="1"/>
    <col min="29" max="29" width="9.25" style="73" customWidth="1"/>
    <col min="30" max="32" width="9.375" style="73" customWidth="1"/>
    <col min="33" max="33" width="13.25" style="73" customWidth="1"/>
    <col min="34" max="34" width="25.125" style="73" customWidth="1"/>
    <col min="35" max="35" width="76.75" style="73" hidden="1" customWidth="1"/>
    <col min="36" max="36" width="9.25" style="73" hidden="1" customWidth="1"/>
    <col min="37" max="37" width="127" style="73" hidden="1" customWidth="1"/>
    <col min="38" max="38" width="19.625" style="73" hidden="1" customWidth="1"/>
    <col min="39" max="39" width="81.75" style="73" hidden="1" customWidth="1"/>
    <col min="40" max="40" width="11.375" style="73" hidden="1" customWidth="1"/>
    <col min="41" max="41" width="19.625" style="73" hidden="1" customWidth="1"/>
    <col min="42" max="42" width="16.375" style="73" customWidth="1"/>
    <col min="43" max="43" width="16.125" style="73" bestFit="1" customWidth="1"/>
    <col min="44" max="45" width="9.625" style="73" customWidth="1"/>
    <col min="46" max="46" width="9.25" style="73" customWidth="1"/>
    <col min="47" max="47" width="14.25" style="73" bestFit="1" customWidth="1"/>
    <col min="48" max="48" width="9.625" style="73" bestFit="1" customWidth="1"/>
    <col min="49" max="49" width="13" style="73" bestFit="1" customWidth="1"/>
    <col min="50" max="50" width="10.625" style="73" bestFit="1" customWidth="1"/>
    <col min="51" max="51" width="13" style="73" bestFit="1" customWidth="1"/>
    <col min="52" max="52" width="9.625" style="73" bestFit="1" customWidth="1"/>
    <col min="53" max="53" width="13" style="73" bestFit="1" customWidth="1"/>
    <col min="54" max="54" width="10.625" style="73" bestFit="1" customWidth="1"/>
    <col min="55" max="55" width="13" style="73" bestFit="1" customWidth="1"/>
    <col min="56" max="56" width="10.625" style="73" bestFit="1" customWidth="1"/>
    <col min="57" max="57" width="13" style="73" bestFit="1" customWidth="1"/>
    <col min="58" max="58" width="10.625" style="73" bestFit="1" customWidth="1"/>
    <col min="59" max="59" width="13" style="73" bestFit="1" customWidth="1"/>
    <col min="60" max="16384" width="3.625" style="73"/>
  </cols>
  <sheetData>
    <row r="1" spans="1:59" ht="29.25" customHeight="1">
      <c r="A1" s="165" t="s">
        <v>187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  <c r="BE1" s="165"/>
    </row>
    <row r="2" spans="1:59" ht="29.25" customHeight="1">
      <c r="A2" s="184" t="s">
        <v>0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  <c r="AJ2" s="184"/>
      <c r="AK2" s="184"/>
      <c r="AL2" s="184"/>
      <c r="AM2" s="184"/>
      <c r="AN2" s="184"/>
      <c r="AO2" s="184"/>
      <c r="AP2" s="184"/>
      <c r="AQ2" s="184"/>
      <c r="AR2" s="184"/>
      <c r="AS2" s="184"/>
      <c r="AT2" s="184"/>
      <c r="AU2" s="184"/>
      <c r="AV2" s="184"/>
      <c r="AW2" s="184"/>
      <c r="AX2" s="184"/>
      <c r="AY2" s="184"/>
      <c r="AZ2" s="184"/>
      <c r="BA2" s="184"/>
      <c r="BB2" s="184"/>
      <c r="BC2" s="184"/>
      <c r="BD2" s="184"/>
      <c r="BE2" s="184"/>
      <c r="BF2" s="184"/>
      <c r="BG2" s="184"/>
    </row>
    <row r="3" spans="1:59" ht="29.25" customHeight="1">
      <c r="A3" s="166" t="s">
        <v>1</v>
      </c>
      <c r="B3" s="167" t="s">
        <v>2</v>
      </c>
      <c r="C3" s="168"/>
      <c r="D3" s="169"/>
      <c r="E3" s="162" t="s">
        <v>3</v>
      </c>
      <c r="F3" s="162" t="s">
        <v>4</v>
      </c>
      <c r="G3" s="163" t="s">
        <v>5</v>
      </c>
      <c r="H3" s="163" t="s">
        <v>6</v>
      </c>
      <c r="I3" s="163"/>
      <c r="J3" s="163"/>
      <c r="K3" s="163" t="s">
        <v>7</v>
      </c>
      <c r="L3" s="163"/>
      <c r="M3" s="163"/>
      <c r="N3" s="163"/>
      <c r="O3" s="163"/>
      <c r="P3" s="163"/>
      <c r="Q3" s="163"/>
      <c r="R3" s="163"/>
      <c r="S3" s="163"/>
      <c r="T3" s="163"/>
      <c r="U3" s="163" t="s">
        <v>8</v>
      </c>
      <c r="V3" s="163"/>
      <c r="W3" s="163"/>
      <c r="X3" s="163"/>
      <c r="Y3" s="163"/>
      <c r="Z3" s="163" t="s">
        <v>9</v>
      </c>
      <c r="AA3" s="163"/>
      <c r="AB3" s="163"/>
      <c r="AC3" s="163"/>
      <c r="AD3" s="163"/>
      <c r="AE3" s="163"/>
      <c r="AF3" s="163"/>
      <c r="AG3" s="163"/>
      <c r="AH3" s="163"/>
      <c r="AI3" s="162" t="s">
        <v>10</v>
      </c>
      <c r="AJ3" s="162"/>
      <c r="AK3" s="162"/>
      <c r="AL3" s="162" t="s">
        <v>11</v>
      </c>
      <c r="AM3" s="162" t="s">
        <v>12</v>
      </c>
      <c r="AN3" s="162"/>
      <c r="AO3" s="162"/>
      <c r="AP3" s="162" t="s">
        <v>13</v>
      </c>
      <c r="AQ3" s="162" t="s">
        <v>14</v>
      </c>
      <c r="AR3" s="162"/>
      <c r="AS3" s="162"/>
      <c r="AT3" s="179" t="s">
        <v>15</v>
      </c>
      <c r="AU3" s="180"/>
      <c r="AV3" s="180"/>
      <c r="AW3" s="180"/>
      <c r="AX3" s="180"/>
      <c r="AY3" s="180"/>
      <c r="AZ3" s="180"/>
      <c r="BA3" s="180"/>
      <c r="BB3" s="180"/>
      <c r="BC3" s="180"/>
      <c r="BD3" s="180"/>
      <c r="BE3" s="180"/>
      <c r="BF3" s="180"/>
      <c r="BG3" s="181"/>
    </row>
    <row r="4" spans="1:59" ht="29.25" customHeight="1">
      <c r="A4" s="166"/>
      <c r="B4" s="170"/>
      <c r="C4" s="171"/>
      <c r="D4" s="172"/>
      <c r="E4" s="162"/>
      <c r="F4" s="162"/>
      <c r="G4" s="163"/>
      <c r="H4" s="163"/>
      <c r="I4" s="163"/>
      <c r="J4" s="163"/>
      <c r="K4" s="164" t="s">
        <v>16</v>
      </c>
      <c r="L4" s="163" t="s">
        <v>17</v>
      </c>
      <c r="M4" s="163" t="s">
        <v>18</v>
      </c>
      <c r="N4" s="162" t="s">
        <v>19</v>
      </c>
      <c r="O4" s="162" t="s">
        <v>20</v>
      </c>
      <c r="P4" s="162" t="s">
        <v>21</v>
      </c>
      <c r="Q4" s="162" t="s">
        <v>22</v>
      </c>
      <c r="R4" s="176" t="s">
        <v>23</v>
      </c>
      <c r="S4" s="163" t="s">
        <v>24</v>
      </c>
      <c r="T4" s="164" t="s">
        <v>25</v>
      </c>
      <c r="U4" s="163" t="s">
        <v>26</v>
      </c>
      <c r="V4" s="163" t="s">
        <v>27</v>
      </c>
      <c r="W4" s="163"/>
      <c r="X4" s="163"/>
      <c r="Y4" s="163"/>
      <c r="Z4" s="163" t="s">
        <v>28</v>
      </c>
      <c r="AA4" s="163" t="s">
        <v>29</v>
      </c>
      <c r="AB4" s="163" t="s">
        <v>30</v>
      </c>
      <c r="AC4" s="163" t="s">
        <v>31</v>
      </c>
      <c r="AD4" s="163" t="s">
        <v>32</v>
      </c>
      <c r="AE4" s="163" t="s">
        <v>33</v>
      </c>
      <c r="AF4" s="163" t="s">
        <v>34</v>
      </c>
      <c r="AG4" s="163" t="s">
        <v>35</v>
      </c>
      <c r="AH4" s="175" t="s">
        <v>51</v>
      </c>
      <c r="AI4" s="162" t="s">
        <v>36</v>
      </c>
      <c r="AJ4" s="173" t="s">
        <v>37</v>
      </c>
      <c r="AK4" s="162" t="s">
        <v>38</v>
      </c>
      <c r="AL4" s="162"/>
      <c r="AM4" s="162" t="s">
        <v>36</v>
      </c>
      <c r="AN4" s="173" t="s">
        <v>37</v>
      </c>
      <c r="AO4" s="162" t="s">
        <v>53</v>
      </c>
      <c r="AP4" s="162"/>
      <c r="AQ4" s="162" t="s">
        <v>54</v>
      </c>
      <c r="AR4" s="162" t="s">
        <v>55</v>
      </c>
      <c r="AS4" s="162" t="s">
        <v>56</v>
      </c>
      <c r="AT4" s="162" t="s">
        <v>39</v>
      </c>
      <c r="AU4" s="162"/>
      <c r="AV4" s="162" t="s">
        <v>40</v>
      </c>
      <c r="AW4" s="162"/>
      <c r="AX4" s="161" t="s">
        <v>209</v>
      </c>
      <c r="AY4" s="161"/>
      <c r="AZ4" s="161" t="s">
        <v>258</v>
      </c>
      <c r="BA4" s="161"/>
      <c r="BB4" s="161" t="s">
        <v>392</v>
      </c>
      <c r="BC4" s="161"/>
      <c r="BD4" s="161" t="s">
        <v>517</v>
      </c>
      <c r="BE4" s="161"/>
      <c r="BF4" s="161" t="s">
        <v>552</v>
      </c>
      <c r="BG4" s="161"/>
    </row>
    <row r="5" spans="1:59" ht="29.25" customHeight="1">
      <c r="A5" s="166"/>
      <c r="B5" s="63" t="s">
        <v>41</v>
      </c>
      <c r="C5" s="63" t="s">
        <v>42</v>
      </c>
      <c r="D5" s="63" t="s">
        <v>57</v>
      </c>
      <c r="E5" s="162"/>
      <c r="F5" s="162"/>
      <c r="G5" s="163"/>
      <c r="H5" s="64" t="s">
        <v>43</v>
      </c>
      <c r="I5" s="64" t="s">
        <v>44</v>
      </c>
      <c r="J5" s="64" t="s">
        <v>45</v>
      </c>
      <c r="K5" s="164"/>
      <c r="L5" s="163"/>
      <c r="M5" s="163"/>
      <c r="N5" s="162"/>
      <c r="O5" s="162"/>
      <c r="P5" s="162"/>
      <c r="Q5" s="162"/>
      <c r="R5" s="177"/>
      <c r="S5" s="163"/>
      <c r="T5" s="164"/>
      <c r="U5" s="163"/>
      <c r="V5" s="64" t="s">
        <v>28</v>
      </c>
      <c r="W5" s="64" t="s">
        <v>46</v>
      </c>
      <c r="X5" s="64" t="s">
        <v>47</v>
      </c>
      <c r="Y5" s="65" t="s">
        <v>48</v>
      </c>
      <c r="Z5" s="163"/>
      <c r="AA5" s="163"/>
      <c r="AB5" s="163"/>
      <c r="AC5" s="163"/>
      <c r="AD5" s="163"/>
      <c r="AE5" s="163"/>
      <c r="AF5" s="163"/>
      <c r="AG5" s="163"/>
      <c r="AH5" s="163"/>
      <c r="AI5" s="162"/>
      <c r="AJ5" s="173"/>
      <c r="AK5" s="162"/>
      <c r="AL5" s="162"/>
      <c r="AM5" s="162"/>
      <c r="AN5" s="173"/>
      <c r="AO5" s="162"/>
      <c r="AP5" s="162"/>
      <c r="AQ5" s="162"/>
      <c r="AR5" s="162"/>
      <c r="AS5" s="162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  <c r="BF5" s="7" t="s">
        <v>49</v>
      </c>
      <c r="BG5" s="5" t="s">
        <v>50</v>
      </c>
    </row>
    <row r="6" spans="1:59" ht="29.25" customHeight="1">
      <c r="A6" s="67"/>
      <c r="B6" s="63"/>
      <c r="C6" s="63"/>
      <c r="D6" s="63"/>
      <c r="E6" s="63"/>
      <c r="F6" s="63"/>
      <c r="G6" s="64"/>
      <c r="H6" s="64"/>
      <c r="I6" s="64"/>
      <c r="J6" s="17">
        <f>SUM(J7:J116)</f>
        <v>2693408010</v>
      </c>
      <c r="K6" s="65"/>
      <c r="L6" s="64"/>
      <c r="M6" s="20"/>
      <c r="N6" s="63"/>
      <c r="O6" s="63"/>
      <c r="P6" s="63"/>
      <c r="Q6" s="63"/>
      <c r="R6" s="59"/>
      <c r="S6" s="40"/>
      <c r="T6" s="65"/>
      <c r="U6" s="64"/>
      <c r="V6" s="64"/>
      <c r="W6" s="64"/>
      <c r="X6" s="40"/>
      <c r="Y6" s="65"/>
      <c r="Z6" s="64"/>
      <c r="AA6" s="64"/>
      <c r="AB6" s="64"/>
      <c r="AC6" s="64"/>
      <c r="AD6" s="64"/>
      <c r="AE6" s="64"/>
      <c r="AF6" s="64"/>
      <c r="AG6" s="17">
        <f>SUM(AG7:AG116)</f>
        <v>2465955480</v>
      </c>
      <c r="AH6" s="61">
        <f>SUM(AG6/J6)</f>
        <v>0.91555214466002866</v>
      </c>
      <c r="AI6" s="63"/>
      <c r="AJ6" s="48"/>
      <c r="AK6" s="63"/>
      <c r="AL6" s="63"/>
      <c r="AM6" s="63"/>
      <c r="AN6" s="66"/>
      <c r="AO6" s="63"/>
      <c r="AP6" s="14"/>
      <c r="AQ6" s="63"/>
      <c r="AR6" s="63"/>
      <c r="AS6" s="63"/>
      <c r="AT6" s="7"/>
      <c r="AU6" s="74"/>
      <c r="AV6" s="7"/>
      <c r="AW6" s="5"/>
      <c r="AX6" s="21"/>
      <c r="AY6" s="21"/>
      <c r="AZ6" s="75"/>
      <c r="BA6" s="77"/>
      <c r="BB6" s="75"/>
      <c r="BC6" s="77"/>
      <c r="BD6" s="75"/>
      <c r="BE6" s="77"/>
      <c r="BF6" s="75"/>
      <c r="BG6" s="77"/>
    </row>
    <row r="7" spans="1:59" ht="29.25" customHeight="1">
      <c r="A7" s="24">
        <v>1</v>
      </c>
      <c r="B7" s="26" t="s">
        <v>75</v>
      </c>
      <c r="C7" s="26" t="s">
        <v>76</v>
      </c>
      <c r="D7" s="25">
        <v>42370</v>
      </c>
      <c r="E7" s="26" t="s">
        <v>52</v>
      </c>
      <c r="F7" s="26" t="s">
        <v>120</v>
      </c>
      <c r="G7" s="27" t="s">
        <v>113</v>
      </c>
      <c r="H7" s="27" t="str">
        <f>G7</f>
        <v>2016년도 한국만화영상진흥원 시설관리(시설, 경비, 미화) 용역</v>
      </c>
      <c r="I7" s="27" t="s">
        <v>114</v>
      </c>
      <c r="J7" s="28">
        <v>934560000</v>
      </c>
      <c r="K7" s="25">
        <v>42347</v>
      </c>
      <c r="L7" s="27" t="s">
        <v>115</v>
      </c>
      <c r="M7" s="37">
        <v>0.87744999999999995</v>
      </c>
      <c r="N7" s="26" t="s">
        <v>116</v>
      </c>
      <c r="O7" s="26" t="s">
        <v>117</v>
      </c>
      <c r="P7" s="26" t="s">
        <v>118</v>
      </c>
      <c r="Q7" s="26" t="s">
        <v>122</v>
      </c>
      <c r="R7" s="60">
        <f>J7</f>
        <v>934560000</v>
      </c>
      <c r="S7" s="41">
        <v>925628000</v>
      </c>
      <c r="T7" s="29">
        <v>42353</v>
      </c>
      <c r="U7" s="27">
        <v>735</v>
      </c>
      <c r="V7" s="27" t="s">
        <v>119</v>
      </c>
      <c r="W7" s="27" t="s">
        <v>123</v>
      </c>
      <c r="X7" s="41">
        <v>812312370</v>
      </c>
      <c r="Y7" s="29"/>
      <c r="Z7" s="27" t="s">
        <v>119</v>
      </c>
      <c r="AA7" s="26" t="s">
        <v>101</v>
      </c>
      <c r="AB7" s="27" t="s">
        <v>123</v>
      </c>
      <c r="AC7" s="27">
        <v>1</v>
      </c>
      <c r="AD7" s="25">
        <v>42370</v>
      </c>
      <c r="AE7" s="25">
        <v>42370</v>
      </c>
      <c r="AF7" s="25">
        <v>42735</v>
      </c>
      <c r="AG7" s="28">
        <v>812312370</v>
      </c>
      <c r="AH7" s="62">
        <f>SUM(AG7/S7)</f>
        <v>0.87757972965381337</v>
      </c>
      <c r="AI7" s="26"/>
      <c r="AJ7" s="49"/>
      <c r="AK7" s="26"/>
      <c r="AL7" s="26"/>
      <c r="AM7" s="26"/>
      <c r="AN7" s="31"/>
      <c r="AO7" s="26"/>
      <c r="AP7" s="35"/>
      <c r="AQ7" s="24" t="s">
        <v>103</v>
      </c>
      <c r="AR7" s="32"/>
      <c r="AS7" s="32"/>
      <c r="AT7" s="33"/>
      <c r="AU7" s="35"/>
      <c r="AV7" s="32"/>
      <c r="AW7" s="35"/>
      <c r="AX7" s="32">
        <v>42404</v>
      </c>
      <c r="AY7" s="35">
        <v>67692690</v>
      </c>
      <c r="AZ7" s="32">
        <v>42438</v>
      </c>
      <c r="BA7" s="78">
        <v>67692690</v>
      </c>
      <c r="BB7" s="32">
        <v>42465</v>
      </c>
      <c r="BC7" s="78">
        <v>67692690</v>
      </c>
      <c r="BD7" s="32">
        <v>42494</v>
      </c>
      <c r="BE7" s="78">
        <v>67692690</v>
      </c>
      <c r="BF7" s="32"/>
      <c r="BG7" s="78"/>
    </row>
    <row r="8" spans="1:59" ht="29.25" customHeight="1">
      <c r="A8" s="24">
        <v>2</v>
      </c>
      <c r="B8" s="26" t="s">
        <v>75</v>
      </c>
      <c r="C8" s="26" t="s">
        <v>76</v>
      </c>
      <c r="D8" s="25">
        <v>42373</v>
      </c>
      <c r="E8" s="26" t="s">
        <v>52</v>
      </c>
      <c r="F8" s="26" t="s">
        <v>60</v>
      </c>
      <c r="G8" s="27" t="s">
        <v>97</v>
      </c>
      <c r="H8" s="27" t="str">
        <f t="shared" ref="H8:H41" si="0">G8</f>
        <v>2016년도 승강기 및 에스컬레이터 유지보수</v>
      </c>
      <c r="I8" s="27" t="s">
        <v>98</v>
      </c>
      <c r="J8" s="28">
        <v>10977120</v>
      </c>
      <c r="K8" s="29"/>
      <c r="L8" s="27"/>
      <c r="M8" s="37"/>
      <c r="N8" s="26"/>
      <c r="O8" s="26"/>
      <c r="P8" s="26"/>
      <c r="Q8" s="26"/>
      <c r="R8" s="60"/>
      <c r="S8" s="43"/>
      <c r="T8" s="29"/>
      <c r="U8" s="27"/>
      <c r="V8" s="27"/>
      <c r="W8" s="27"/>
      <c r="X8" s="43"/>
      <c r="Y8" s="29"/>
      <c r="Z8" s="27" t="s">
        <v>100</v>
      </c>
      <c r="AA8" s="26" t="s">
        <v>101</v>
      </c>
      <c r="AB8" s="27" t="s">
        <v>102</v>
      </c>
      <c r="AC8" s="27"/>
      <c r="AD8" s="25">
        <v>42373</v>
      </c>
      <c r="AE8" s="25">
        <v>42373</v>
      </c>
      <c r="AF8" s="25">
        <v>42735</v>
      </c>
      <c r="AG8" s="28">
        <v>10686720</v>
      </c>
      <c r="AH8" s="62">
        <f>SUM(AG8/J8)</f>
        <v>0.97354497354497349</v>
      </c>
      <c r="AI8" s="26"/>
      <c r="AJ8" s="49"/>
      <c r="AK8" s="26"/>
      <c r="AL8" s="26"/>
      <c r="AM8" s="26"/>
      <c r="AN8" s="31"/>
      <c r="AO8" s="26"/>
      <c r="AP8" s="35"/>
      <c r="AQ8" s="24" t="s">
        <v>216</v>
      </c>
      <c r="AR8" s="32"/>
      <c r="AS8" s="32"/>
      <c r="AT8" s="33"/>
      <c r="AU8" s="35"/>
      <c r="AV8" s="32"/>
      <c r="AW8" s="35"/>
      <c r="AX8" s="32">
        <v>42404</v>
      </c>
      <c r="AY8" s="35">
        <v>890560</v>
      </c>
      <c r="AZ8" s="32">
        <v>42433</v>
      </c>
      <c r="BA8" s="78">
        <v>890560</v>
      </c>
      <c r="BB8" s="32">
        <v>42465</v>
      </c>
      <c r="BC8" s="78">
        <v>890560</v>
      </c>
      <c r="BD8" s="32">
        <v>42499</v>
      </c>
      <c r="BE8" s="78">
        <v>890560</v>
      </c>
      <c r="BF8" s="32"/>
      <c r="BG8" s="78"/>
    </row>
    <row r="9" spans="1:59" ht="29.25" customHeight="1">
      <c r="A9" s="67">
        <v>3</v>
      </c>
      <c r="B9" s="63" t="s">
        <v>83</v>
      </c>
      <c r="C9" s="63" t="s">
        <v>84</v>
      </c>
      <c r="D9" s="1">
        <v>42374</v>
      </c>
      <c r="E9" s="63" t="s">
        <v>52</v>
      </c>
      <c r="F9" s="63" t="s">
        <v>60</v>
      </c>
      <c r="G9" s="64" t="s">
        <v>85</v>
      </c>
      <c r="H9" s="64" t="str">
        <f>G9</f>
        <v>문화공감 3.0 카툰공감100 「시니어 만화교실」, 「만화시민기자양성교실」 운영 용역</v>
      </c>
      <c r="I9" s="64" t="s">
        <v>86</v>
      </c>
      <c r="J9" s="18">
        <v>20000000</v>
      </c>
      <c r="K9" s="65"/>
      <c r="L9" s="64"/>
      <c r="M9" s="20"/>
      <c r="N9" s="63"/>
      <c r="O9" s="63"/>
      <c r="P9" s="63"/>
      <c r="Q9" s="63"/>
      <c r="R9" s="59"/>
      <c r="S9" s="40"/>
      <c r="T9" s="65"/>
      <c r="U9" s="64"/>
      <c r="V9" s="64"/>
      <c r="W9" s="64"/>
      <c r="X9" s="40"/>
      <c r="Y9" s="65"/>
      <c r="Z9" s="64" t="s">
        <v>87</v>
      </c>
      <c r="AA9" s="63" t="s">
        <v>88</v>
      </c>
      <c r="AB9" s="64" t="s">
        <v>89</v>
      </c>
      <c r="AC9" s="64"/>
      <c r="AD9" s="1">
        <v>42376</v>
      </c>
      <c r="AE9" s="1">
        <v>42376</v>
      </c>
      <c r="AF9" s="1">
        <v>42490</v>
      </c>
      <c r="AG9" s="18">
        <v>19400000</v>
      </c>
      <c r="AH9" s="61">
        <f t="shared" ref="AH9:AH20" si="1">SUM(AG9/J9)</f>
        <v>0.97</v>
      </c>
      <c r="AI9" s="63"/>
      <c r="AJ9" s="48"/>
      <c r="AK9" s="63"/>
      <c r="AL9" s="63"/>
      <c r="AM9" s="63"/>
      <c r="AN9" s="66"/>
      <c r="AO9" s="63"/>
      <c r="AP9" s="14"/>
      <c r="AQ9" s="67" t="str">
        <f t="shared" ref="AQ9:AQ13" si="2">C9</f>
        <v>안윤선</v>
      </c>
      <c r="AR9" s="16">
        <v>42489</v>
      </c>
      <c r="AS9" s="16">
        <v>42489</v>
      </c>
      <c r="AT9" s="7"/>
      <c r="AU9" s="14"/>
      <c r="AV9" s="16">
        <v>42493</v>
      </c>
      <c r="AW9" s="14">
        <f>SUM(AG9-AU9)</f>
        <v>19400000</v>
      </c>
      <c r="AX9" s="21"/>
      <c r="AY9" s="21"/>
      <c r="AZ9" s="75"/>
      <c r="BA9" s="77"/>
      <c r="BB9" s="75"/>
      <c r="BC9" s="77"/>
      <c r="BD9" s="75"/>
      <c r="BE9" s="77"/>
      <c r="BF9" s="75"/>
      <c r="BG9" s="77"/>
    </row>
    <row r="10" spans="1:59" ht="29.25" customHeight="1">
      <c r="A10" s="67">
        <v>4</v>
      </c>
      <c r="B10" s="63" t="s">
        <v>58</v>
      </c>
      <c r="C10" s="63" t="s">
        <v>65</v>
      </c>
      <c r="D10" s="1">
        <v>42376</v>
      </c>
      <c r="E10" s="63" t="s">
        <v>52</v>
      </c>
      <c r="F10" s="63" t="s">
        <v>60</v>
      </c>
      <c r="G10" s="64" t="s">
        <v>61</v>
      </c>
      <c r="H10" s="64" t="str">
        <f>G10</f>
        <v xml:space="preserve">「Webtoon Playground」 전시미디어 콘텐츠 제작 용역 </v>
      </c>
      <c r="I10" s="64" t="s">
        <v>62</v>
      </c>
      <c r="J10" s="18">
        <v>12100000</v>
      </c>
      <c r="K10" s="65"/>
      <c r="L10" s="64"/>
      <c r="M10" s="20"/>
      <c r="N10" s="63"/>
      <c r="O10" s="63"/>
      <c r="P10" s="63"/>
      <c r="Q10" s="63"/>
      <c r="R10" s="59"/>
      <c r="S10" s="40"/>
      <c r="T10" s="65"/>
      <c r="U10" s="64"/>
      <c r="V10" s="64"/>
      <c r="W10" s="64"/>
      <c r="X10" s="40"/>
      <c r="Y10" s="65"/>
      <c r="Z10" s="64" t="s">
        <v>63</v>
      </c>
      <c r="AA10" s="63" t="s">
        <v>64</v>
      </c>
      <c r="AB10" s="64" t="s">
        <v>59</v>
      </c>
      <c r="AC10" s="64"/>
      <c r="AD10" s="1">
        <v>42377</v>
      </c>
      <c r="AE10" s="1">
        <v>42380</v>
      </c>
      <c r="AF10" s="1">
        <v>42400</v>
      </c>
      <c r="AG10" s="18">
        <v>11000000</v>
      </c>
      <c r="AH10" s="61">
        <f t="shared" si="1"/>
        <v>0.90909090909090906</v>
      </c>
      <c r="AI10" s="63"/>
      <c r="AJ10" s="48"/>
      <c r="AK10" s="63"/>
      <c r="AL10" s="63"/>
      <c r="AM10" s="63"/>
      <c r="AN10" s="66"/>
      <c r="AO10" s="63"/>
      <c r="AP10" s="14"/>
      <c r="AQ10" s="67" t="str">
        <f t="shared" si="2"/>
        <v>박은주</v>
      </c>
      <c r="AR10" s="16">
        <v>42400</v>
      </c>
      <c r="AS10" s="16">
        <v>42404</v>
      </c>
      <c r="AT10" s="7"/>
      <c r="AU10" s="14"/>
      <c r="AV10" s="16">
        <v>42405</v>
      </c>
      <c r="AW10" s="14">
        <f>SUM(AG10-AU10)</f>
        <v>11000000</v>
      </c>
      <c r="AX10" s="21"/>
      <c r="AY10" s="21"/>
      <c r="AZ10" s="75"/>
      <c r="BA10" s="77"/>
      <c r="BB10" s="75"/>
      <c r="BC10" s="77"/>
      <c r="BD10" s="75"/>
      <c r="BE10" s="77"/>
      <c r="BF10" s="75"/>
      <c r="BG10" s="77"/>
    </row>
    <row r="11" spans="1:59" ht="29.25" customHeight="1">
      <c r="A11" s="67">
        <v>5</v>
      </c>
      <c r="B11" s="63" t="s">
        <v>58</v>
      </c>
      <c r="C11" s="63" t="s">
        <v>65</v>
      </c>
      <c r="D11" s="1">
        <v>42376</v>
      </c>
      <c r="E11" s="63" t="s">
        <v>52</v>
      </c>
      <c r="F11" s="63" t="s">
        <v>60</v>
      </c>
      <c r="G11" s="64" t="s">
        <v>78</v>
      </c>
      <c r="H11" s="64" t="str">
        <f>G11</f>
        <v>「Webtoon Playground」 전시 설치 용역</v>
      </c>
      <c r="I11" s="64" t="s">
        <v>79</v>
      </c>
      <c r="J11" s="18">
        <v>19800000</v>
      </c>
      <c r="K11" s="65"/>
      <c r="L11" s="64"/>
      <c r="M11" s="20"/>
      <c r="N11" s="63"/>
      <c r="O11" s="63"/>
      <c r="P11" s="63"/>
      <c r="Q11" s="63"/>
      <c r="R11" s="59"/>
      <c r="S11" s="40"/>
      <c r="T11" s="65"/>
      <c r="U11" s="64"/>
      <c r="V11" s="64"/>
      <c r="W11" s="64"/>
      <c r="X11" s="40"/>
      <c r="Y11" s="65"/>
      <c r="Z11" s="64" t="s">
        <v>80</v>
      </c>
      <c r="AA11" s="63" t="s">
        <v>81</v>
      </c>
      <c r="AB11" s="64" t="s">
        <v>82</v>
      </c>
      <c r="AC11" s="64"/>
      <c r="AD11" s="1">
        <v>42377</v>
      </c>
      <c r="AE11" s="1">
        <v>42380</v>
      </c>
      <c r="AF11" s="1">
        <v>42426</v>
      </c>
      <c r="AG11" s="18">
        <v>19500000</v>
      </c>
      <c r="AH11" s="61">
        <f t="shared" si="1"/>
        <v>0.98484848484848486</v>
      </c>
      <c r="AI11" s="63"/>
      <c r="AJ11" s="48"/>
      <c r="AK11" s="63"/>
      <c r="AL11" s="63"/>
      <c r="AM11" s="63"/>
      <c r="AN11" s="66"/>
      <c r="AO11" s="63"/>
      <c r="AP11" s="14"/>
      <c r="AQ11" s="67" t="str">
        <f t="shared" si="2"/>
        <v>박은주</v>
      </c>
      <c r="AR11" s="16">
        <v>42426</v>
      </c>
      <c r="AS11" s="16">
        <v>42426</v>
      </c>
      <c r="AT11" s="7"/>
      <c r="AU11" s="14"/>
      <c r="AV11" s="16">
        <v>42433</v>
      </c>
      <c r="AW11" s="14">
        <f>SUM(AG11-AU11)</f>
        <v>19500000</v>
      </c>
      <c r="AX11" s="21"/>
      <c r="AY11" s="21"/>
      <c r="AZ11" s="75"/>
      <c r="BA11" s="77"/>
      <c r="BB11" s="75"/>
      <c r="BC11" s="77"/>
      <c r="BD11" s="75"/>
      <c r="BE11" s="77"/>
      <c r="BF11" s="75"/>
      <c r="BG11" s="77"/>
    </row>
    <row r="12" spans="1:59" ht="29.25" customHeight="1">
      <c r="A12" s="67">
        <v>6</v>
      </c>
      <c r="B12" s="63" t="s">
        <v>58</v>
      </c>
      <c r="C12" s="63" t="s">
        <v>65</v>
      </c>
      <c r="D12" s="1">
        <v>42376</v>
      </c>
      <c r="E12" s="63" t="s">
        <v>52</v>
      </c>
      <c r="F12" s="63" t="s">
        <v>60</v>
      </c>
      <c r="G12" s="64" t="s">
        <v>70</v>
      </c>
      <c r="H12" s="64" t="str">
        <f>G12</f>
        <v>「Webtoon Playground」 홍보물 제작 용역</v>
      </c>
      <c r="I12" s="64" t="s">
        <v>71</v>
      </c>
      <c r="J12" s="18">
        <v>15950000</v>
      </c>
      <c r="K12" s="65"/>
      <c r="L12" s="64"/>
      <c r="M12" s="20"/>
      <c r="N12" s="63"/>
      <c r="O12" s="63"/>
      <c r="P12" s="63"/>
      <c r="Q12" s="63"/>
      <c r="R12" s="59"/>
      <c r="S12" s="40"/>
      <c r="T12" s="65"/>
      <c r="U12" s="64"/>
      <c r="V12" s="64"/>
      <c r="W12" s="64"/>
      <c r="X12" s="40"/>
      <c r="Y12" s="65"/>
      <c r="Z12" s="64" t="s">
        <v>72</v>
      </c>
      <c r="AA12" s="63" t="s">
        <v>73</v>
      </c>
      <c r="AB12" s="64" t="s">
        <v>74</v>
      </c>
      <c r="AC12" s="64"/>
      <c r="AD12" s="1">
        <v>42380</v>
      </c>
      <c r="AE12" s="1">
        <v>42380</v>
      </c>
      <c r="AF12" s="1">
        <v>42400</v>
      </c>
      <c r="AG12" s="18">
        <v>13500000</v>
      </c>
      <c r="AH12" s="61">
        <f t="shared" si="1"/>
        <v>0.84639498432601878</v>
      </c>
      <c r="AI12" s="63"/>
      <c r="AJ12" s="48"/>
      <c r="AK12" s="63"/>
      <c r="AL12" s="63"/>
      <c r="AM12" s="63"/>
      <c r="AN12" s="66"/>
      <c r="AO12" s="63"/>
      <c r="AP12" s="14"/>
      <c r="AQ12" s="67" t="str">
        <f t="shared" si="2"/>
        <v>박은주</v>
      </c>
      <c r="AR12" s="16">
        <v>42400</v>
      </c>
      <c r="AS12" s="16">
        <v>42404</v>
      </c>
      <c r="AT12" s="7"/>
      <c r="AU12" s="14"/>
      <c r="AV12" s="16">
        <v>42405</v>
      </c>
      <c r="AW12" s="14">
        <f>SUM(AG12-AU12)</f>
        <v>13500000</v>
      </c>
      <c r="AX12" s="21"/>
      <c r="AY12" s="21"/>
      <c r="AZ12" s="75"/>
      <c r="BA12" s="77"/>
      <c r="BB12" s="75"/>
      <c r="BC12" s="77"/>
      <c r="BD12" s="75"/>
      <c r="BE12" s="77"/>
      <c r="BF12" s="75"/>
      <c r="BG12" s="77"/>
    </row>
    <row r="13" spans="1:59" ht="29.25" customHeight="1">
      <c r="A13" s="67">
        <v>7</v>
      </c>
      <c r="B13" s="63" t="s">
        <v>58</v>
      </c>
      <c r="C13" s="63" t="s">
        <v>65</v>
      </c>
      <c r="D13" s="1">
        <v>42376</v>
      </c>
      <c r="E13" s="63" t="s">
        <v>52</v>
      </c>
      <c r="F13" s="63" t="s">
        <v>60</v>
      </c>
      <c r="G13" s="64" t="s">
        <v>69</v>
      </c>
      <c r="H13" s="64" t="str">
        <f>G13</f>
        <v>「Webtoon Playground」 컨퍼런스 운용 용역</v>
      </c>
      <c r="I13" s="64" t="s">
        <v>66</v>
      </c>
      <c r="J13" s="18">
        <v>20040000</v>
      </c>
      <c r="K13" s="65"/>
      <c r="L13" s="64"/>
      <c r="M13" s="20"/>
      <c r="N13" s="63"/>
      <c r="O13" s="63"/>
      <c r="P13" s="63"/>
      <c r="Q13" s="63"/>
      <c r="R13" s="59"/>
      <c r="S13" s="40"/>
      <c r="T13" s="65"/>
      <c r="U13" s="64"/>
      <c r="V13" s="64"/>
      <c r="W13" s="64"/>
      <c r="X13" s="40"/>
      <c r="Y13" s="65"/>
      <c r="Z13" s="64" t="s">
        <v>343</v>
      </c>
      <c r="AA13" s="63" t="s">
        <v>67</v>
      </c>
      <c r="AB13" s="64" t="s">
        <v>68</v>
      </c>
      <c r="AC13" s="64"/>
      <c r="AD13" s="1">
        <v>42380</v>
      </c>
      <c r="AE13" s="1">
        <v>42380</v>
      </c>
      <c r="AF13" s="1">
        <v>42426</v>
      </c>
      <c r="AG13" s="18">
        <v>19000000</v>
      </c>
      <c r="AH13" s="61">
        <f t="shared" si="1"/>
        <v>0.94810379241516962</v>
      </c>
      <c r="AI13" s="63"/>
      <c r="AJ13" s="48"/>
      <c r="AK13" s="63"/>
      <c r="AL13" s="63"/>
      <c r="AM13" s="63"/>
      <c r="AN13" s="66"/>
      <c r="AO13" s="63"/>
      <c r="AP13" s="14"/>
      <c r="AQ13" s="67" t="str">
        <f t="shared" si="2"/>
        <v>박은주</v>
      </c>
      <c r="AR13" s="16">
        <v>42426</v>
      </c>
      <c r="AS13" s="16">
        <v>42426</v>
      </c>
      <c r="AT13" s="7"/>
      <c r="AU13" s="14"/>
      <c r="AV13" s="16">
        <v>42433</v>
      </c>
      <c r="AW13" s="14">
        <f>SUM(AG13-AU13)</f>
        <v>19000000</v>
      </c>
      <c r="AX13" s="21"/>
      <c r="AY13" s="21"/>
      <c r="AZ13" s="75"/>
      <c r="BA13" s="77"/>
      <c r="BB13" s="75"/>
      <c r="BC13" s="77"/>
      <c r="BD13" s="75"/>
      <c r="BE13" s="77"/>
      <c r="BF13" s="75"/>
      <c r="BG13" s="77"/>
    </row>
    <row r="14" spans="1:59" ht="29.25" customHeight="1">
      <c r="A14" s="24">
        <v>8</v>
      </c>
      <c r="B14" s="26" t="s">
        <v>75</v>
      </c>
      <c r="C14" s="26" t="s">
        <v>76</v>
      </c>
      <c r="D14" s="25">
        <v>42374</v>
      </c>
      <c r="E14" s="26" t="s">
        <v>52</v>
      </c>
      <c r="F14" s="26" t="s">
        <v>121</v>
      </c>
      <c r="G14" s="27" t="s">
        <v>77</v>
      </c>
      <c r="H14" s="27" t="str">
        <f t="shared" si="0"/>
        <v>2016년도 정보통신시스템 유지보수 용역</v>
      </c>
      <c r="I14" s="27" t="s">
        <v>99</v>
      </c>
      <c r="J14" s="28">
        <v>15612000</v>
      </c>
      <c r="K14" s="29"/>
      <c r="L14" s="27"/>
      <c r="M14" s="37"/>
      <c r="N14" s="26"/>
      <c r="O14" s="26"/>
      <c r="P14" s="26"/>
      <c r="Q14" s="26"/>
      <c r="R14" s="60"/>
      <c r="S14" s="43"/>
      <c r="T14" s="29"/>
      <c r="U14" s="27"/>
      <c r="V14" s="27"/>
      <c r="W14" s="27"/>
      <c r="X14" s="43"/>
      <c r="Y14" s="29"/>
      <c r="Z14" s="27" t="s">
        <v>213</v>
      </c>
      <c r="AA14" s="26" t="s">
        <v>214</v>
      </c>
      <c r="AB14" s="27" t="s">
        <v>215</v>
      </c>
      <c r="AC14" s="27"/>
      <c r="AD14" s="25">
        <v>42381</v>
      </c>
      <c r="AE14" s="25">
        <v>42381</v>
      </c>
      <c r="AF14" s="25">
        <v>42735</v>
      </c>
      <c r="AG14" s="28">
        <v>14050000</v>
      </c>
      <c r="AH14" s="62">
        <f t="shared" si="1"/>
        <v>0.89994875736612867</v>
      </c>
      <c r="AI14" s="26"/>
      <c r="AJ14" s="49"/>
      <c r="AK14" s="26"/>
      <c r="AL14" s="26"/>
      <c r="AM14" s="26"/>
      <c r="AN14" s="31"/>
      <c r="AO14" s="26"/>
      <c r="AP14" s="35"/>
      <c r="AQ14" s="24" t="s">
        <v>216</v>
      </c>
      <c r="AR14" s="32"/>
      <c r="AS14" s="32"/>
      <c r="AT14" s="33"/>
      <c r="AU14" s="35"/>
      <c r="AV14" s="32"/>
      <c r="AW14" s="35"/>
      <c r="AX14" s="32">
        <v>42404</v>
      </c>
      <c r="AY14" s="35">
        <v>1170830</v>
      </c>
      <c r="AZ14" s="32">
        <v>42431</v>
      </c>
      <c r="BA14" s="78">
        <v>1170830</v>
      </c>
      <c r="BB14" s="32">
        <v>42465</v>
      </c>
      <c r="BC14" s="78">
        <v>1170830</v>
      </c>
      <c r="BD14" s="32">
        <v>42493</v>
      </c>
      <c r="BE14" s="78">
        <v>1170830</v>
      </c>
      <c r="BF14" s="32"/>
      <c r="BG14" s="78"/>
    </row>
    <row r="15" spans="1:59" ht="29.25" customHeight="1">
      <c r="A15" s="24">
        <v>9</v>
      </c>
      <c r="B15" s="26" t="s">
        <v>75</v>
      </c>
      <c r="C15" s="26" t="s">
        <v>103</v>
      </c>
      <c r="D15" s="25">
        <v>42374</v>
      </c>
      <c r="E15" s="26" t="s">
        <v>52</v>
      </c>
      <c r="F15" s="26" t="s">
        <v>147</v>
      </c>
      <c r="G15" s="27" t="s">
        <v>104</v>
      </c>
      <c r="H15" s="27" t="str">
        <f t="shared" si="0"/>
        <v>2016년도 통합홈페이지 유지보수 용역</v>
      </c>
      <c r="I15" s="27" t="s">
        <v>105</v>
      </c>
      <c r="J15" s="28">
        <v>12000000</v>
      </c>
      <c r="K15" s="29"/>
      <c r="L15" s="27"/>
      <c r="M15" s="37"/>
      <c r="N15" s="26"/>
      <c r="O15" s="26"/>
      <c r="P15" s="26"/>
      <c r="Q15" s="26"/>
      <c r="R15" s="60"/>
      <c r="S15" s="43"/>
      <c r="T15" s="29"/>
      <c r="U15" s="27"/>
      <c r="V15" s="27"/>
      <c r="W15" s="27"/>
      <c r="X15" s="43"/>
      <c r="Y15" s="29"/>
      <c r="Z15" s="27" t="s">
        <v>106</v>
      </c>
      <c r="AA15" s="26" t="s">
        <v>915</v>
      </c>
      <c r="AB15" s="27" t="s">
        <v>107</v>
      </c>
      <c r="AC15" s="27"/>
      <c r="AD15" s="25">
        <v>42381</v>
      </c>
      <c r="AE15" s="25">
        <v>42381</v>
      </c>
      <c r="AF15" s="25">
        <v>42735</v>
      </c>
      <c r="AG15" s="28">
        <v>11040000</v>
      </c>
      <c r="AH15" s="62">
        <f t="shared" si="1"/>
        <v>0.92</v>
      </c>
      <c r="AI15" s="26"/>
      <c r="AJ15" s="49"/>
      <c r="AK15" s="26"/>
      <c r="AL15" s="26"/>
      <c r="AM15" s="26"/>
      <c r="AN15" s="31"/>
      <c r="AO15" s="26"/>
      <c r="AP15" s="35"/>
      <c r="AQ15" s="24" t="str">
        <f t="shared" ref="AQ15:AQ30" si="3">C15</f>
        <v>이인철</v>
      </c>
      <c r="AR15" s="32"/>
      <c r="AS15" s="32"/>
      <c r="AT15" s="33"/>
      <c r="AU15" s="35"/>
      <c r="AV15" s="32"/>
      <c r="AW15" s="35"/>
      <c r="AX15" s="32">
        <v>42404</v>
      </c>
      <c r="AY15" s="35">
        <v>920000</v>
      </c>
      <c r="AZ15" s="32">
        <v>42431</v>
      </c>
      <c r="BA15" s="78">
        <v>920000</v>
      </c>
      <c r="BB15" s="32">
        <v>42465</v>
      </c>
      <c r="BC15" s="78">
        <v>920000</v>
      </c>
      <c r="BD15" s="32">
        <v>42493</v>
      </c>
      <c r="BE15" s="78">
        <v>920000</v>
      </c>
      <c r="BF15" s="32"/>
      <c r="BG15" s="78"/>
    </row>
    <row r="16" spans="1:59" ht="29.25" customHeight="1">
      <c r="A16" s="24">
        <v>10</v>
      </c>
      <c r="B16" s="26" t="s">
        <v>75</v>
      </c>
      <c r="C16" s="26" t="s">
        <v>103</v>
      </c>
      <c r="D16" s="25">
        <v>42374</v>
      </c>
      <c r="E16" s="26" t="s">
        <v>52</v>
      </c>
      <c r="F16" s="26" t="s">
        <v>147</v>
      </c>
      <c r="G16" s="27" t="s">
        <v>108</v>
      </c>
      <c r="H16" s="27" t="str">
        <f t="shared" si="0"/>
        <v>2016년도 그룹웨어 시스템 유지보수 용역</v>
      </c>
      <c r="I16" s="27" t="s">
        <v>109</v>
      </c>
      <c r="J16" s="28">
        <v>14400000</v>
      </c>
      <c r="K16" s="29"/>
      <c r="L16" s="27"/>
      <c r="M16" s="37"/>
      <c r="N16" s="26"/>
      <c r="O16" s="26"/>
      <c r="P16" s="26"/>
      <c r="Q16" s="26"/>
      <c r="R16" s="60"/>
      <c r="S16" s="43"/>
      <c r="T16" s="29"/>
      <c r="U16" s="27"/>
      <c r="V16" s="27"/>
      <c r="W16" s="27"/>
      <c r="X16" s="43"/>
      <c r="Y16" s="29"/>
      <c r="Z16" s="27" t="s">
        <v>110</v>
      </c>
      <c r="AA16" s="26" t="s">
        <v>111</v>
      </c>
      <c r="AB16" s="27" t="s">
        <v>112</v>
      </c>
      <c r="AC16" s="27"/>
      <c r="AD16" s="25">
        <v>42382</v>
      </c>
      <c r="AE16" s="25">
        <v>42382</v>
      </c>
      <c r="AF16" s="25">
        <v>42735</v>
      </c>
      <c r="AG16" s="28">
        <v>13536000</v>
      </c>
      <c r="AH16" s="62">
        <f t="shared" si="1"/>
        <v>0.94</v>
      </c>
      <c r="AI16" s="26"/>
      <c r="AJ16" s="49"/>
      <c r="AK16" s="26"/>
      <c r="AL16" s="26"/>
      <c r="AM16" s="26"/>
      <c r="AN16" s="31"/>
      <c r="AO16" s="26"/>
      <c r="AP16" s="35"/>
      <c r="AQ16" s="24" t="str">
        <f t="shared" si="3"/>
        <v>이인철</v>
      </c>
      <c r="AR16" s="32"/>
      <c r="AS16" s="32"/>
      <c r="AT16" s="33"/>
      <c r="AU16" s="35"/>
      <c r="AV16" s="32"/>
      <c r="AW16" s="35"/>
      <c r="AX16" s="32">
        <v>42404</v>
      </c>
      <c r="AY16" s="35">
        <v>1128000</v>
      </c>
      <c r="AZ16" s="32">
        <v>42438</v>
      </c>
      <c r="BA16" s="78">
        <v>1128000</v>
      </c>
      <c r="BB16" s="32">
        <v>42468</v>
      </c>
      <c r="BC16" s="78">
        <v>1128000</v>
      </c>
      <c r="BD16" s="32">
        <v>42493</v>
      </c>
      <c r="BE16" s="78">
        <v>1128000</v>
      </c>
      <c r="BF16" s="32"/>
      <c r="BG16" s="78"/>
    </row>
    <row r="17" spans="1:59" ht="29.25" customHeight="1">
      <c r="A17" s="67">
        <v>11</v>
      </c>
      <c r="B17" s="63" t="s">
        <v>441</v>
      </c>
      <c r="C17" s="63" t="s">
        <v>90</v>
      </c>
      <c r="D17" s="1">
        <v>42380</v>
      </c>
      <c r="E17" s="63" t="s">
        <v>91</v>
      </c>
      <c r="F17" s="63" t="s">
        <v>60</v>
      </c>
      <c r="G17" s="64" t="s">
        <v>92</v>
      </c>
      <c r="H17" s="64" t="str">
        <f t="shared" si="0"/>
        <v>지역문화(만화, 애니) 콘텐츠 활용 만화문화상품(오르골) 제작</v>
      </c>
      <c r="I17" s="64" t="s">
        <v>93</v>
      </c>
      <c r="J17" s="18">
        <v>5220000</v>
      </c>
      <c r="K17" s="65"/>
      <c r="L17" s="64"/>
      <c r="M17" s="20"/>
      <c r="N17" s="63"/>
      <c r="O17" s="63"/>
      <c r="P17" s="63"/>
      <c r="Q17" s="63"/>
      <c r="R17" s="59"/>
      <c r="S17" s="40"/>
      <c r="T17" s="65"/>
      <c r="U17" s="64"/>
      <c r="V17" s="64"/>
      <c r="W17" s="64"/>
      <c r="X17" s="40"/>
      <c r="Y17" s="65"/>
      <c r="Z17" s="64" t="s">
        <v>94</v>
      </c>
      <c r="AA17" s="63" t="s">
        <v>95</v>
      </c>
      <c r="AB17" s="64" t="s">
        <v>96</v>
      </c>
      <c r="AC17" s="64"/>
      <c r="AD17" s="1">
        <v>42382</v>
      </c>
      <c r="AE17" s="1"/>
      <c r="AF17" s="1">
        <v>42419</v>
      </c>
      <c r="AG17" s="18">
        <v>4820000</v>
      </c>
      <c r="AH17" s="61">
        <f t="shared" si="1"/>
        <v>0.92337164750957856</v>
      </c>
      <c r="AI17" s="63"/>
      <c r="AJ17" s="48"/>
      <c r="AK17" s="63"/>
      <c r="AL17" s="63"/>
      <c r="AM17" s="63"/>
      <c r="AN17" s="66"/>
      <c r="AO17" s="63"/>
      <c r="AP17" s="14"/>
      <c r="AQ17" s="67" t="str">
        <f t="shared" si="3"/>
        <v>배은영</v>
      </c>
      <c r="AR17" s="16">
        <v>42395</v>
      </c>
      <c r="AS17" s="16">
        <v>42395</v>
      </c>
      <c r="AT17" s="7"/>
      <c r="AU17" s="14"/>
      <c r="AV17" s="16">
        <v>42396</v>
      </c>
      <c r="AW17" s="14">
        <f t="shared" ref="AW17:AW23" si="4">SUM(AG17-AU17)</f>
        <v>4820000</v>
      </c>
      <c r="AX17" s="21"/>
      <c r="AY17" s="21"/>
      <c r="AZ17" s="75"/>
      <c r="BA17" s="77"/>
      <c r="BB17" s="75"/>
      <c r="BC17" s="77"/>
      <c r="BD17" s="75"/>
      <c r="BE17" s="77"/>
      <c r="BF17" s="75"/>
      <c r="BG17" s="77"/>
    </row>
    <row r="18" spans="1:59" ht="29.25" customHeight="1">
      <c r="A18" s="67">
        <v>12</v>
      </c>
      <c r="B18" s="63" t="s">
        <v>441</v>
      </c>
      <c r="C18" s="63" t="s">
        <v>90</v>
      </c>
      <c r="D18" s="1">
        <v>42380</v>
      </c>
      <c r="E18" s="63" t="s">
        <v>91</v>
      </c>
      <c r="F18" s="63" t="s">
        <v>60</v>
      </c>
      <c r="G18" s="64" t="s">
        <v>124</v>
      </c>
      <c r="H18" s="64" t="str">
        <f t="shared" si="0"/>
        <v>지역문화(만화, 애니) 콘텐츠 활용 만화문화상품(넥타이) 제작</v>
      </c>
      <c r="I18" s="64" t="s">
        <v>125</v>
      </c>
      <c r="J18" s="18">
        <v>8130000</v>
      </c>
      <c r="K18" s="65"/>
      <c r="L18" s="64"/>
      <c r="M18" s="20"/>
      <c r="N18" s="63"/>
      <c r="O18" s="63"/>
      <c r="P18" s="63"/>
      <c r="Q18" s="63"/>
      <c r="R18" s="59"/>
      <c r="S18" s="40"/>
      <c r="T18" s="65"/>
      <c r="U18" s="64"/>
      <c r="V18" s="64"/>
      <c r="W18" s="64"/>
      <c r="X18" s="40"/>
      <c r="Y18" s="65"/>
      <c r="Z18" s="64" t="s">
        <v>126</v>
      </c>
      <c r="AA18" s="63" t="s">
        <v>127</v>
      </c>
      <c r="AB18" s="64" t="s">
        <v>128</v>
      </c>
      <c r="AC18" s="64"/>
      <c r="AD18" s="1">
        <v>42383</v>
      </c>
      <c r="AE18" s="1"/>
      <c r="AF18" s="1">
        <v>42419</v>
      </c>
      <c r="AG18" s="18">
        <v>7909000</v>
      </c>
      <c r="AH18" s="61">
        <f t="shared" si="1"/>
        <v>0.97281672816728171</v>
      </c>
      <c r="AI18" s="63"/>
      <c r="AJ18" s="48"/>
      <c r="AK18" s="63"/>
      <c r="AL18" s="63"/>
      <c r="AM18" s="63"/>
      <c r="AN18" s="66"/>
      <c r="AO18" s="63"/>
      <c r="AP18" s="14"/>
      <c r="AQ18" s="67" t="str">
        <f t="shared" si="3"/>
        <v>배은영</v>
      </c>
      <c r="AR18" s="16">
        <v>42419</v>
      </c>
      <c r="AS18" s="16">
        <v>42419</v>
      </c>
      <c r="AT18" s="7"/>
      <c r="AU18" s="14"/>
      <c r="AV18" s="16">
        <v>42422</v>
      </c>
      <c r="AW18" s="14">
        <f t="shared" si="4"/>
        <v>7909000</v>
      </c>
      <c r="AX18" s="21"/>
      <c r="AY18" s="21"/>
      <c r="AZ18" s="75"/>
      <c r="BA18" s="77"/>
      <c r="BB18" s="75"/>
      <c r="BC18" s="77"/>
      <c r="BD18" s="75"/>
      <c r="BE18" s="77"/>
      <c r="BF18" s="75"/>
      <c r="BG18" s="77"/>
    </row>
    <row r="19" spans="1:59" ht="29.25" customHeight="1">
      <c r="A19" s="67">
        <v>13</v>
      </c>
      <c r="B19" s="63" t="s">
        <v>153</v>
      </c>
      <c r="C19" s="63" t="s">
        <v>154</v>
      </c>
      <c r="D19" s="1">
        <v>42383</v>
      </c>
      <c r="E19" s="63" t="s">
        <v>91</v>
      </c>
      <c r="F19" s="63" t="s">
        <v>60</v>
      </c>
      <c r="G19" s="64" t="s">
        <v>155</v>
      </c>
      <c r="H19" s="64" t="str">
        <f t="shared" si="0"/>
        <v>문화부 방문(2106년 예산 및 사업 논의)에 따른 기념품 구입</v>
      </c>
      <c r="I19" s="64" t="s">
        <v>157</v>
      </c>
      <c r="J19" s="18">
        <v>130000</v>
      </c>
      <c r="K19" s="65"/>
      <c r="L19" s="64"/>
      <c r="M19" s="20"/>
      <c r="N19" s="63"/>
      <c r="O19" s="63"/>
      <c r="P19" s="63"/>
      <c r="Q19" s="63"/>
      <c r="R19" s="59"/>
      <c r="S19" s="40"/>
      <c r="T19" s="65"/>
      <c r="U19" s="64"/>
      <c r="V19" s="64"/>
      <c r="W19" s="64"/>
      <c r="X19" s="40"/>
      <c r="Y19" s="65"/>
      <c r="Z19" s="64" t="s">
        <v>158</v>
      </c>
      <c r="AA19" s="63" t="s">
        <v>159</v>
      </c>
      <c r="AB19" s="64" t="s">
        <v>160</v>
      </c>
      <c r="AC19" s="64"/>
      <c r="AD19" s="1">
        <v>42383</v>
      </c>
      <c r="AE19" s="1"/>
      <c r="AF19" s="1">
        <v>42383</v>
      </c>
      <c r="AG19" s="18">
        <v>117000</v>
      </c>
      <c r="AH19" s="61">
        <f t="shared" si="1"/>
        <v>0.9</v>
      </c>
      <c r="AI19" s="63"/>
      <c r="AJ19" s="48"/>
      <c r="AK19" s="63"/>
      <c r="AL19" s="63"/>
      <c r="AM19" s="63"/>
      <c r="AN19" s="66"/>
      <c r="AO19" s="63"/>
      <c r="AP19" s="14"/>
      <c r="AQ19" s="67" t="str">
        <f t="shared" si="3"/>
        <v>임설민</v>
      </c>
      <c r="AR19" s="16">
        <v>42383</v>
      </c>
      <c r="AS19" s="16">
        <v>42383</v>
      </c>
      <c r="AT19" s="7"/>
      <c r="AU19" s="14"/>
      <c r="AV19" s="16">
        <v>42391</v>
      </c>
      <c r="AW19" s="14">
        <f t="shared" si="4"/>
        <v>117000</v>
      </c>
      <c r="AX19" s="21"/>
      <c r="AY19" s="21"/>
      <c r="AZ19" s="75"/>
      <c r="BA19" s="77"/>
      <c r="BB19" s="75"/>
      <c r="BC19" s="77"/>
      <c r="BD19" s="75"/>
      <c r="BE19" s="77"/>
      <c r="BF19" s="75"/>
      <c r="BG19" s="77"/>
    </row>
    <row r="20" spans="1:59" ht="29.25" customHeight="1">
      <c r="A20" s="67">
        <v>14</v>
      </c>
      <c r="B20" s="63" t="s">
        <v>75</v>
      </c>
      <c r="C20" s="63" t="s">
        <v>76</v>
      </c>
      <c r="D20" s="1">
        <v>42384</v>
      </c>
      <c r="E20" s="63" t="s">
        <v>91</v>
      </c>
      <c r="F20" s="63" t="s">
        <v>60</v>
      </c>
      <c r="G20" s="64" t="s">
        <v>170</v>
      </c>
      <c r="H20" s="64" t="str">
        <f t="shared" si="0"/>
        <v>진흥원 기계실 졸리펌프 수리</v>
      </c>
      <c r="I20" s="64" t="s">
        <v>171</v>
      </c>
      <c r="J20" s="18">
        <v>73700</v>
      </c>
      <c r="K20" s="65"/>
      <c r="L20" s="64"/>
      <c r="M20" s="20"/>
      <c r="N20" s="63"/>
      <c r="O20" s="63"/>
      <c r="P20" s="63"/>
      <c r="Q20" s="63"/>
      <c r="R20" s="59"/>
      <c r="S20" s="40"/>
      <c r="T20" s="65"/>
      <c r="U20" s="64"/>
      <c r="V20" s="64"/>
      <c r="W20" s="64"/>
      <c r="X20" s="40"/>
      <c r="Y20" s="65"/>
      <c r="Z20" s="64" t="s">
        <v>172</v>
      </c>
      <c r="AA20" s="63" t="s">
        <v>173</v>
      </c>
      <c r="AB20" s="64" t="s">
        <v>174</v>
      </c>
      <c r="AC20" s="64"/>
      <c r="AD20" s="1">
        <v>42384</v>
      </c>
      <c r="AE20" s="1">
        <v>42387</v>
      </c>
      <c r="AF20" s="1">
        <v>42387</v>
      </c>
      <c r="AG20" s="18">
        <v>66000</v>
      </c>
      <c r="AH20" s="61">
        <f t="shared" si="1"/>
        <v>0.89552238805970152</v>
      </c>
      <c r="AI20" s="63"/>
      <c r="AJ20" s="48"/>
      <c r="AK20" s="63"/>
      <c r="AL20" s="63"/>
      <c r="AM20" s="63"/>
      <c r="AN20" s="66"/>
      <c r="AO20" s="63"/>
      <c r="AP20" s="14"/>
      <c r="AQ20" s="67" t="str">
        <f t="shared" si="3"/>
        <v>최중국</v>
      </c>
      <c r="AR20" s="16">
        <v>42387</v>
      </c>
      <c r="AS20" s="16">
        <v>42387</v>
      </c>
      <c r="AT20" s="7"/>
      <c r="AU20" s="14"/>
      <c r="AV20" s="16">
        <v>42396</v>
      </c>
      <c r="AW20" s="14">
        <f>SUM(AG20-AU20)</f>
        <v>66000</v>
      </c>
      <c r="AX20" s="21"/>
      <c r="AY20" s="21"/>
      <c r="AZ20" s="75"/>
      <c r="BA20" s="77"/>
      <c r="BB20" s="75"/>
      <c r="BC20" s="77"/>
      <c r="BD20" s="75"/>
      <c r="BE20" s="77"/>
      <c r="BF20" s="75"/>
      <c r="BG20" s="77"/>
    </row>
    <row r="21" spans="1:59" ht="29.25" customHeight="1">
      <c r="A21" s="24">
        <v>15</v>
      </c>
      <c r="B21" s="26" t="s">
        <v>75</v>
      </c>
      <c r="C21" s="26" t="s">
        <v>103</v>
      </c>
      <c r="D21" s="25">
        <v>42388</v>
      </c>
      <c r="E21" s="26" t="s">
        <v>52</v>
      </c>
      <c r="F21" s="26" t="s">
        <v>60</v>
      </c>
      <c r="G21" s="27" t="s">
        <v>161</v>
      </c>
      <c r="H21" s="27" t="str">
        <f>G21</f>
        <v>2016년도 업무용 PC 유비조수 용역</v>
      </c>
      <c r="I21" s="27" t="s">
        <v>162</v>
      </c>
      <c r="J21" s="28">
        <v>9856000</v>
      </c>
      <c r="K21" s="29"/>
      <c r="L21" s="27"/>
      <c r="M21" s="37"/>
      <c r="N21" s="26"/>
      <c r="O21" s="26"/>
      <c r="P21" s="26"/>
      <c r="Q21" s="26"/>
      <c r="R21" s="60"/>
      <c r="S21" s="43"/>
      <c r="T21" s="29"/>
      <c r="U21" s="27"/>
      <c r="V21" s="27"/>
      <c r="W21" s="27"/>
      <c r="X21" s="43"/>
      <c r="Y21" s="29"/>
      <c r="Z21" s="27" t="s">
        <v>163</v>
      </c>
      <c r="AA21" s="26" t="s">
        <v>164</v>
      </c>
      <c r="AB21" s="27" t="s">
        <v>165</v>
      </c>
      <c r="AC21" s="27"/>
      <c r="AD21" s="25">
        <v>42384</v>
      </c>
      <c r="AE21" s="25">
        <v>42391</v>
      </c>
      <c r="AF21" s="25">
        <v>42735</v>
      </c>
      <c r="AG21" s="28">
        <v>8800000</v>
      </c>
      <c r="AH21" s="62">
        <f>SUM(AG21/J21)</f>
        <v>0.8928571428571429</v>
      </c>
      <c r="AI21" s="26"/>
      <c r="AJ21" s="49"/>
      <c r="AK21" s="26"/>
      <c r="AL21" s="26"/>
      <c r="AM21" s="26"/>
      <c r="AN21" s="31"/>
      <c r="AO21" s="26"/>
      <c r="AP21" s="35"/>
      <c r="AQ21" s="24" t="s">
        <v>216</v>
      </c>
      <c r="AR21" s="32"/>
      <c r="AS21" s="32"/>
      <c r="AT21" s="33"/>
      <c r="AU21" s="35"/>
      <c r="AV21" s="32"/>
      <c r="AW21" s="35"/>
      <c r="AX21" s="32">
        <v>42438</v>
      </c>
      <c r="AY21" s="35">
        <v>800000</v>
      </c>
      <c r="AZ21" s="32">
        <v>42465</v>
      </c>
      <c r="BA21" s="78">
        <v>800000</v>
      </c>
      <c r="BB21" s="32">
        <v>42499</v>
      </c>
      <c r="BC21" s="78">
        <v>800000</v>
      </c>
      <c r="BD21" s="32"/>
      <c r="BE21" s="78"/>
      <c r="BF21" s="32"/>
      <c r="BG21" s="78"/>
    </row>
    <row r="22" spans="1:59" ht="29.25" customHeight="1">
      <c r="A22" s="67">
        <v>16</v>
      </c>
      <c r="B22" s="63" t="s">
        <v>83</v>
      </c>
      <c r="C22" s="63" t="s">
        <v>84</v>
      </c>
      <c r="D22" s="1">
        <v>42382</v>
      </c>
      <c r="E22" s="63" t="s">
        <v>52</v>
      </c>
      <c r="F22" s="63" t="s">
        <v>60</v>
      </c>
      <c r="G22" s="64" t="s">
        <v>129</v>
      </c>
      <c r="H22" s="64" t="str">
        <f>G22</f>
        <v>꿈의 학교 교육 운영을 위한 3D프린터 용 모델링 제작 용역</v>
      </c>
      <c r="I22" s="64" t="s">
        <v>130</v>
      </c>
      <c r="J22" s="18">
        <v>6600000</v>
      </c>
      <c r="K22" s="65"/>
      <c r="L22" s="64"/>
      <c r="M22" s="20"/>
      <c r="N22" s="63"/>
      <c r="O22" s="63"/>
      <c r="P22" s="63"/>
      <c r="Q22" s="63"/>
      <c r="R22" s="59"/>
      <c r="S22" s="40"/>
      <c r="T22" s="65"/>
      <c r="U22" s="64"/>
      <c r="V22" s="64"/>
      <c r="W22" s="64"/>
      <c r="X22" s="40"/>
      <c r="Y22" s="65"/>
      <c r="Z22" s="64" t="s">
        <v>131</v>
      </c>
      <c r="AA22" s="63" t="s">
        <v>133</v>
      </c>
      <c r="AB22" s="64" t="s">
        <v>132</v>
      </c>
      <c r="AC22" s="64"/>
      <c r="AD22" s="1">
        <v>42387</v>
      </c>
      <c r="AE22" s="1">
        <v>42387</v>
      </c>
      <c r="AF22" s="1">
        <v>42394</v>
      </c>
      <c r="AG22" s="18">
        <v>6000000</v>
      </c>
      <c r="AH22" s="61">
        <f t="shared" ref="AH22:AH48" si="5">SUM(AG22/J22)</f>
        <v>0.90909090909090906</v>
      </c>
      <c r="AI22" s="63"/>
      <c r="AJ22" s="48"/>
      <c r="AK22" s="63"/>
      <c r="AL22" s="63"/>
      <c r="AM22" s="63"/>
      <c r="AN22" s="66"/>
      <c r="AO22" s="63"/>
      <c r="AP22" s="14"/>
      <c r="AQ22" s="67" t="str">
        <f t="shared" ref="AQ22:AQ23" si="6">C22</f>
        <v>안윤선</v>
      </c>
      <c r="AR22" s="16">
        <v>42389</v>
      </c>
      <c r="AS22" s="16">
        <v>42389</v>
      </c>
      <c r="AT22" s="7"/>
      <c r="AU22" s="14"/>
      <c r="AV22" s="16">
        <v>42396</v>
      </c>
      <c r="AW22" s="14">
        <f>SUM(AG22-AU22)</f>
        <v>6000000</v>
      </c>
      <c r="AX22" s="21"/>
      <c r="AY22" s="21"/>
      <c r="AZ22" s="75"/>
      <c r="BA22" s="77"/>
      <c r="BB22" s="75"/>
      <c r="BC22" s="77"/>
      <c r="BD22" s="75"/>
      <c r="BE22" s="77"/>
      <c r="BF22" s="75"/>
      <c r="BG22" s="77"/>
    </row>
    <row r="23" spans="1:59" ht="29.25" customHeight="1">
      <c r="A23" s="67">
        <v>17</v>
      </c>
      <c r="B23" s="63" t="s">
        <v>441</v>
      </c>
      <c r="C23" s="63" t="s">
        <v>134</v>
      </c>
      <c r="D23" s="1">
        <v>42383</v>
      </c>
      <c r="E23" s="63" t="s">
        <v>91</v>
      </c>
      <c r="F23" s="63" t="s">
        <v>148</v>
      </c>
      <c r="G23" s="64" t="s">
        <v>156</v>
      </c>
      <c r="H23" s="64" t="str">
        <f t="shared" si="0"/>
        <v>만화도시 공간특화 및 홍보를 위한 만화포토존 제작 설치</v>
      </c>
      <c r="I23" s="64" t="s">
        <v>135</v>
      </c>
      <c r="J23" s="18">
        <v>10090000</v>
      </c>
      <c r="K23" s="65"/>
      <c r="L23" s="64"/>
      <c r="M23" s="20"/>
      <c r="N23" s="63"/>
      <c r="O23" s="63"/>
      <c r="P23" s="63"/>
      <c r="Q23" s="63"/>
      <c r="R23" s="59"/>
      <c r="S23" s="40"/>
      <c r="T23" s="65"/>
      <c r="U23" s="64"/>
      <c r="V23" s="64"/>
      <c r="W23" s="64"/>
      <c r="X23" s="40"/>
      <c r="Y23" s="65"/>
      <c r="Z23" s="64" t="s">
        <v>136</v>
      </c>
      <c r="AA23" s="63" t="s">
        <v>137</v>
      </c>
      <c r="AB23" s="64" t="s">
        <v>138</v>
      </c>
      <c r="AC23" s="64"/>
      <c r="AD23" s="1">
        <v>42387</v>
      </c>
      <c r="AE23" s="1"/>
      <c r="AF23" s="1">
        <v>42420</v>
      </c>
      <c r="AG23" s="18">
        <v>10000000</v>
      </c>
      <c r="AH23" s="61">
        <f t="shared" si="5"/>
        <v>0.99108027750247774</v>
      </c>
      <c r="AI23" s="63"/>
      <c r="AJ23" s="48"/>
      <c r="AK23" s="63"/>
      <c r="AL23" s="63"/>
      <c r="AM23" s="63"/>
      <c r="AN23" s="66"/>
      <c r="AO23" s="63"/>
      <c r="AP23" s="14"/>
      <c r="AQ23" s="67" t="str">
        <f t="shared" si="6"/>
        <v>손은양</v>
      </c>
      <c r="AR23" s="16">
        <v>42405</v>
      </c>
      <c r="AS23" s="16">
        <v>42411</v>
      </c>
      <c r="AT23" s="7"/>
      <c r="AU23" s="14"/>
      <c r="AV23" s="16">
        <v>42412</v>
      </c>
      <c r="AW23" s="14">
        <f t="shared" si="4"/>
        <v>10000000</v>
      </c>
      <c r="AX23" s="21"/>
      <c r="AY23" s="21"/>
      <c r="AZ23" s="75"/>
      <c r="BA23" s="77"/>
      <c r="BB23" s="75"/>
      <c r="BC23" s="77"/>
      <c r="BD23" s="75"/>
      <c r="BE23" s="77"/>
      <c r="BF23" s="75"/>
      <c r="BG23" s="77"/>
    </row>
    <row r="24" spans="1:59" ht="29.25" customHeight="1">
      <c r="A24" s="67">
        <v>18</v>
      </c>
      <c r="B24" s="63" t="s">
        <v>441</v>
      </c>
      <c r="C24" s="63" t="s">
        <v>146</v>
      </c>
      <c r="D24" s="1">
        <v>42384</v>
      </c>
      <c r="E24" s="63" t="s">
        <v>52</v>
      </c>
      <c r="F24" s="63" t="s">
        <v>60</v>
      </c>
      <c r="G24" s="64" t="s">
        <v>149</v>
      </c>
      <c r="H24" s="64" t="str">
        <f t="shared" si="0"/>
        <v>만화졸업앨범 캐리커쳐 국회 전시 용역</v>
      </c>
      <c r="I24" s="64" t="s">
        <v>79</v>
      </c>
      <c r="J24" s="18">
        <v>2596000</v>
      </c>
      <c r="K24" s="65"/>
      <c r="L24" s="64"/>
      <c r="M24" s="20"/>
      <c r="N24" s="63"/>
      <c r="O24" s="63"/>
      <c r="P24" s="63"/>
      <c r="Q24" s="63"/>
      <c r="R24" s="59"/>
      <c r="S24" s="40"/>
      <c r="T24" s="65"/>
      <c r="U24" s="64"/>
      <c r="V24" s="64"/>
      <c r="W24" s="64"/>
      <c r="X24" s="40"/>
      <c r="Y24" s="65"/>
      <c r="Z24" s="64" t="s">
        <v>150</v>
      </c>
      <c r="AA24" s="63" t="s">
        <v>151</v>
      </c>
      <c r="AB24" s="64" t="s">
        <v>152</v>
      </c>
      <c r="AC24" s="64"/>
      <c r="AD24" s="1">
        <v>42387</v>
      </c>
      <c r="AE24" s="1">
        <v>42387</v>
      </c>
      <c r="AF24" s="1">
        <v>42412</v>
      </c>
      <c r="AG24" s="18">
        <v>2497000</v>
      </c>
      <c r="AH24" s="61">
        <f t="shared" si="5"/>
        <v>0.96186440677966101</v>
      </c>
      <c r="AI24" s="63"/>
      <c r="AJ24" s="48"/>
      <c r="AK24" s="63"/>
      <c r="AL24" s="63"/>
      <c r="AM24" s="63"/>
      <c r="AN24" s="66"/>
      <c r="AO24" s="63"/>
      <c r="AP24" s="14"/>
      <c r="AQ24" s="67" t="str">
        <f t="shared" si="3"/>
        <v>이소현</v>
      </c>
      <c r="AR24" s="16">
        <v>42403</v>
      </c>
      <c r="AS24" s="16">
        <v>42404</v>
      </c>
      <c r="AT24" s="7"/>
      <c r="AU24" s="14"/>
      <c r="AV24" s="16">
        <v>42405</v>
      </c>
      <c r="AW24" s="14">
        <f>SUM(AG24-AU24)</f>
        <v>2497000</v>
      </c>
      <c r="AX24" s="21"/>
      <c r="AY24" s="21"/>
      <c r="AZ24" s="75"/>
      <c r="BA24" s="77"/>
      <c r="BB24" s="75"/>
      <c r="BC24" s="77"/>
      <c r="BD24" s="75"/>
      <c r="BE24" s="77"/>
      <c r="BF24" s="75"/>
      <c r="BG24" s="77"/>
    </row>
    <row r="25" spans="1:59" ht="29.25" customHeight="1">
      <c r="A25" s="67">
        <v>19</v>
      </c>
      <c r="B25" s="63" t="s">
        <v>139</v>
      </c>
      <c r="C25" s="63" t="s">
        <v>140</v>
      </c>
      <c r="D25" s="1">
        <v>42384</v>
      </c>
      <c r="E25" s="63" t="s">
        <v>52</v>
      </c>
      <c r="F25" s="63" t="s">
        <v>148</v>
      </c>
      <c r="G25" s="64" t="s">
        <v>141</v>
      </c>
      <c r="H25" s="64" t="str">
        <f t="shared" si="0"/>
        <v>만화도서관 도서관리 프로그램 유지보수</v>
      </c>
      <c r="I25" s="64" t="s">
        <v>142</v>
      </c>
      <c r="J25" s="18">
        <v>1800000</v>
      </c>
      <c r="K25" s="65"/>
      <c r="L25" s="64"/>
      <c r="M25" s="20"/>
      <c r="N25" s="63"/>
      <c r="O25" s="63"/>
      <c r="P25" s="63"/>
      <c r="Q25" s="63"/>
      <c r="R25" s="59"/>
      <c r="S25" s="40"/>
      <c r="T25" s="65"/>
      <c r="U25" s="64"/>
      <c r="V25" s="64"/>
      <c r="W25" s="64"/>
      <c r="X25" s="40"/>
      <c r="Y25" s="65"/>
      <c r="Z25" s="64" t="s">
        <v>143</v>
      </c>
      <c r="AA25" s="63" t="s">
        <v>144</v>
      </c>
      <c r="AB25" s="64" t="s">
        <v>145</v>
      </c>
      <c r="AC25" s="64"/>
      <c r="AD25" s="1">
        <v>42388</v>
      </c>
      <c r="AE25" s="1">
        <v>42388</v>
      </c>
      <c r="AF25" s="1">
        <v>42429</v>
      </c>
      <c r="AG25" s="18">
        <v>1710000</v>
      </c>
      <c r="AH25" s="61">
        <f t="shared" si="5"/>
        <v>0.95</v>
      </c>
      <c r="AI25" s="63"/>
      <c r="AJ25" s="48"/>
      <c r="AK25" s="63"/>
      <c r="AL25" s="63"/>
      <c r="AM25" s="63"/>
      <c r="AN25" s="66"/>
      <c r="AO25" s="63"/>
      <c r="AP25" s="14"/>
      <c r="AQ25" s="67" t="str">
        <f t="shared" si="3"/>
        <v>김연희</v>
      </c>
      <c r="AR25" s="16">
        <v>42429</v>
      </c>
      <c r="AS25" s="16">
        <v>42429</v>
      </c>
      <c r="AT25" s="7"/>
      <c r="AU25" s="14"/>
      <c r="AV25" s="16">
        <v>42429</v>
      </c>
      <c r="AW25" s="14">
        <f>SUM(AG25-AU25)</f>
        <v>1710000</v>
      </c>
      <c r="AX25" s="21"/>
      <c r="AY25" s="21"/>
      <c r="AZ25" s="75"/>
      <c r="BA25" s="77"/>
      <c r="BB25" s="75"/>
      <c r="BC25" s="77"/>
      <c r="BD25" s="75"/>
      <c r="BE25" s="77"/>
      <c r="BF25" s="75"/>
      <c r="BG25" s="77"/>
    </row>
    <row r="26" spans="1:59" ht="29.25" customHeight="1">
      <c r="A26" s="67">
        <v>20</v>
      </c>
      <c r="B26" s="63" t="s">
        <v>83</v>
      </c>
      <c r="C26" s="63" t="s">
        <v>176</v>
      </c>
      <c r="D26" s="1">
        <v>42388</v>
      </c>
      <c r="E26" s="63" t="s">
        <v>91</v>
      </c>
      <c r="F26" s="63" t="s">
        <v>60</v>
      </c>
      <c r="G26" s="64" t="s">
        <v>177</v>
      </c>
      <c r="H26" s="64" t="str">
        <f t="shared" si="0"/>
        <v>[나도만화가]체험용지 제작</v>
      </c>
      <c r="I26" s="64" t="s">
        <v>178</v>
      </c>
      <c r="J26" s="18">
        <v>2477000</v>
      </c>
      <c r="K26" s="65"/>
      <c r="L26" s="64"/>
      <c r="M26" s="20"/>
      <c r="N26" s="63"/>
      <c r="O26" s="63"/>
      <c r="P26" s="63"/>
      <c r="Q26" s="63"/>
      <c r="R26" s="59"/>
      <c r="S26" s="40"/>
      <c r="T26" s="65"/>
      <c r="U26" s="64"/>
      <c r="V26" s="64"/>
      <c r="W26" s="64"/>
      <c r="X26" s="40"/>
      <c r="Y26" s="65"/>
      <c r="Z26" s="64" t="s">
        <v>179</v>
      </c>
      <c r="AA26" s="63" t="s">
        <v>180</v>
      </c>
      <c r="AB26" s="64" t="s">
        <v>181</v>
      </c>
      <c r="AC26" s="64"/>
      <c r="AD26" s="1">
        <v>42389</v>
      </c>
      <c r="AE26" s="1"/>
      <c r="AF26" s="1">
        <v>42398</v>
      </c>
      <c r="AG26" s="18">
        <v>2248000</v>
      </c>
      <c r="AH26" s="61">
        <f t="shared" si="5"/>
        <v>0.90754945498587003</v>
      </c>
      <c r="AI26" s="63"/>
      <c r="AJ26" s="48"/>
      <c r="AK26" s="63"/>
      <c r="AL26" s="63"/>
      <c r="AM26" s="63"/>
      <c r="AN26" s="66"/>
      <c r="AO26" s="63"/>
      <c r="AP26" s="14"/>
      <c r="AQ26" s="67" t="str">
        <f t="shared" si="3"/>
        <v>방희정</v>
      </c>
      <c r="AR26" s="16">
        <v>42390</v>
      </c>
      <c r="AS26" s="16">
        <v>42390</v>
      </c>
      <c r="AT26" s="7"/>
      <c r="AU26" s="14"/>
      <c r="AV26" s="16">
        <v>42404</v>
      </c>
      <c r="AW26" s="14">
        <f t="shared" ref="AW26:AW50" si="7">SUM(AG26-AU26)</f>
        <v>2248000</v>
      </c>
      <c r="AX26" s="21"/>
      <c r="AY26" s="21"/>
      <c r="AZ26" s="75"/>
      <c r="BA26" s="77"/>
      <c r="BB26" s="75"/>
      <c r="BC26" s="77"/>
      <c r="BD26" s="75"/>
      <c r="BE26" s="77"/>
      <c r="BF26" s="75"/>
      <c r="BG26" s="77"/>
    </row>
    <row r="27" spans="1:59" ht="29.25" customHeight="1">
      <c r="A27" s="67">
        <v>21</v>
      </c>
      <c r="B27" s="63" t="s">
        <v>83</v>
      </c>
      <c r="C27" s="63" t="s">
        <v>188</v>
      </c>
      <c r="D27" s="1">
        <v>42389</v>
      </c>
      <c r="E27" s="63" t="s">
        <v>52</v>
      </c>
      <c r="F27" s="63" t="s">
        <v>60</v>
      </c>
      <c r="G27" s="64" t="s">
        <v>189</v>
      </c>
      <c r="H27" s="64" t="str">
        <f t="shared" si="0"/>
        <v>롯데백화점 중동점&lt;우리동네 만화방&gt; 순회전시 물품 운송</v>
      </c>
      <c r="I27" s="64" t="s">
        <v>190</v>
      </c>
      <c r="J27" s="18">
        <v>66000</v>
      </c>
      <c r="K27" s="65"/>
      <c r="L27" s="64"/>
      <c r="M27" s="20"/>
      <c r="N27" s="63"/>
      <c r="O27" s="63"/>
      <c r="P27" s="63"/>
      <c r="Q27" s="63"/>
      <c r="R27" s="59"/>
      <c r="S27" s="40"/>
      <c r="T27" s="65"/>
      <c r="U27" s="64"/>
      <c r="V27" s="64"/>
      <c r="W27" s="64"/>
      <c r="X27" s="40"/>
      <c r="Y27" s="65"/>
      <c r="Z27" s="64" t="s">
        <v>191</v>
      </c>
      <c r="AA27" s="63" t="s">
        <v>192</v>
      </c>
      <c r="AB27" s="64" t="s">
        <v>193</v>
      </c>
      <c r="AC27" s="64"/>
      <c r="AD27" s="1">
        <v>42389</v>
      </c>
      <c r="AE27" s="1">
        <v>42389</v>
      </c>
      <c r="AF27" s="1">
        <v>42389</v>
      </c>
      <c r="AG27" s="18">
        <v>55000</v>
      </c>
      <c r="AH27" s="61">
        <f t="shared" si="5"/>
        <v>0.83333333333333337</v>
      </c>
      <c r="AI27" s="63"/>
      <c r="AJ27" s="48"/>
      <c r="AK27" s="63"/>
      <c r="AL27" s="63"/>
      <c r="AM27" s="63"/>
      <c r="AN27" s="66"/>
      <c r="AO27" s="63"/>
      <c r="AP27" s="14"/>
      <c r="AQ27" s="67" t="str">
        <f t="shared" si="3"/>
        <v>박보라</v>
      </c>
      <c r="AR27" s="16">
        <v>42389</v>
      </c>
      <c r="AS27" s="16">
        <v>42389</v>
      </c>
      <c r="AT27" s="7"/>
      <c r="AU27" s="14"/>
      <c r="AV27" s="16">
        <v>42405</v>
      </c>
      <c r="AW27" s="14">
        <f t="shared" si="7"/>
        <v>55000</v>
      </c>
      <c r="AX27" s="21"/>
      <c r="AY27" s="21"/>
      <c r="AZ27" s="75"/>
      <c r="BA27" s="77"/>
      <c r="BB27" s="75"/>
      <c r="BC27" s="77"/>
      <c r="BD27" s="75"/>
      <c r="BE27" s="77"/>
      <c r="BF27" s="75"/>
      <c r="BG27" s="77"/>
    </row>
    <row r="28" spans="1:59" ht="29.25" customHeight="1">
      <c r="A28" s="67">
        <v>22</v>
      </c>
      <c r="B28" s="63" t="s">
        <v>75</v>
      </c>
      <c r="C28" s="63" t="s">
        <v>76</v>
      </c>
      <c r="D28" s="1">
        <v>42390</v>
      </c>
      <c r="E28" s="63" t="s">
        <v>52</v>
      </c>
      <c r="F28" s="63" t="s">
        <v>60</v>
      </c>
      <c r="G28" s="64" t="s">
        <v>183</v>
      </c>
      <c r="H28" s="64" t="str">
        <f t="shared" si="0"/>
        <v>만화가의 숲 정화조 청소</v>
      </c>
      <c r="I28" s="64" t="s">
        <v>184</v>
      </c>
      <c r="J28" s="18">
        <v>140000</v>
      </c>
      <c r="K28" s="65"/>
      <c r="L28" s="64"/>
      <c r="M28" s="20"/>
      <c r="N28" s="63"/>
      <c r="O28" s="63"/>
      <c r="P28" s="63"/>
      <c r="Q28" s="63"/>
      <c r="R28" s="59"/>
      <c r="S28" s="40"/>
      <c r="T28" s="65"/>
      <c r="U28" s="64"/>
      <c r="V28" s="64"/>
      <c r="W28" s="64"/>
      <c r="X28" s="40"/>
      <c r="Y28" s="65"/>
      <c r="Z28" s="64" t="s">
        <v>185</v>
      </c>
      <c r="AA28" s="63" t="s">
        <v>186</v>
      </c>
      <c r="AB28" s="64" t="s">
        <v>194</v>
      </c>
      <c r="AC28" s="64"/>
      <c r="AD28" s="1">
        <v>42390</v>
      </c>
      <c r="AE28" s="1">
        <v>42390</v>
      </c>
      <c r="AF28" s="1">
        <v>42419</v>
      </c>
      <c r="AG28" s="18">
        <v>140000</v>
      </c>
      <c r="AH28" s="61">
        <f t="shared" si="5"/>
        <v>1</v>
      </c>
      <c r="AI28" s="63"/>
      <c r="AJ28" s="48"/>
      <c r="AK28" s="63"/>
      <c r="AL28" s="63"/>
      <c r="AM28" s="63"/>
      <c r="AN28" s="66"/>
      <c r="AO28" s="63"/>
      <c r="AP28" s="14"/>
      <c r="AQ28" s="67" t="str">
        <f t="shared" si="3"/>
        <v>최중국</v>
      </c>
      <c r="AR28" s="16">
        <v>42390</v>
      </c>
      <c r="AS28" s="16">
        <v>42390</v>
      </c>
      <c r="AT28" s="7"/>
      <c r="AU28" s="14"/>
      <c r="AV28" s="16">
        <v>42405</v>
      </c>
      <c r="AW28" s="14">
        <f t="shared" si="7"/>
        <v>140000</v>
      </c>
      <c r="AX28" s="21"/>
      <c r="AY28" s="21"/>
      <c r="AZ28" s="75"/>
      <c r="BA28" s="77"/>
      <c r="BB28" s="75"/>
      <c r="BC28" s="77"/>
      <c r="BD28" s="75"/>
      <c r="BE28" s="77"/>
      <c r="BF28" s="75"/>
      <c r="BG28" s="77"/>
    </row>
    <row r="29" spans="1:59" ht="29.25" customHeight="1">
      <c r="A29" s="67">
        <v>23</v>
      </c>
      <c r="B29" s="63" t="s">
        <v>139</v>
      </c>
      <c r="C29" s="63" t="s">
        <v>166</v>
      </c>
      <c r="D29" s="1">
        <v>42394</v>
      </c>
      <c r="E29" s="63" t="s">
        <v>91</v>
      </c>
      <c r="F29" s="63" t="s">
        <v>60</v>
      </c>
      <c r="G29" s="64" t="s">
        <v>175</v>
      </c>
      <c r="H29" s="64" t="str">
        <f t="shared" si="0"/>
        <v>2015년 만화포럼 자료집 만화포럼 칸2015 제작</v>
      </c>
      <c r="I29" s="64" t="s">
        <v>167</v>
      </c>
      <c r="J29" s="18">
        <v>7470000</v>
      </c>
      <c r="K29" s="65"/>
      <c r="L29" s="64"/>
      <c r="M29" s="20"/>
      <c r="N29" s="63"/>
      <c r="O29" s="63"/>
      <c r="P29" s="63"/>
      <c r="Q29" s="63"/>
      <c r="R29" s="59"/>
      <c r="S29" s="40"/>
      <c r="T29" s="65"/>
      <c r="U29" s="64"/>
      <c r="V29" s="64"/>
      <c r="W29" s="64"/>
      <c r="X29" s="40"/>
      <c r="Y29" s="65"/>
      <c r="Z29" s="64" t="s">
        <v>168</v>
      </c>
      <c r="AA29" s="63" t="s">
        <v>182</v>
      </c>
      <c r="AB29" s="64" t="s">
        <v>169</v>
      </c>
      <c r="AC29" s="64"/>
      <c r="AD29" s="1">
        <v>42395</v>
      </c>
      <c r="AE29" s="1"/>
      <c r="AF29" s="1">
        <v>42419</v>
      </c>
      <c r="AG29" s="18">
        <v>7000000</v>
      </c>
      <c r="AH29" s="61">
        <f t="shared" si="5"/>
        <v>0.93708165997322623</v>
      </c>
      <c r="AI29" s="63" t="s">
        <v>210</v>
      </c>
      <c r="AJ29" s="16">
        <v>42411</v>
      </c>
      <c r="AK29" s="63" t="s">
        <v>211</v>
      </c>
      <c r="AL29" s="63"/>
      <c r="AM29" s="63"/>
      <c r="AN29" s="66"/>
      <c r="AO29" s="63"/>
      <c r="AP29" s="50">
        <v>7200000</v>
      </c>
      <c r="AQ29" s="67" t="str">
        <f t="shared" si="3"/>
        <v>김미순</v>
      </c>
      <c r="AR29" s="16">
        <v>42419</v>
      </c>
      <c r="AS29" s="16">
        <v>42419</v>
      </c>
      <c r="AT29" s="7"/>
      <c r="AU29" s="14"/>
      <c r="AV29" s="16">
        <v>42426</v>
      </c>
      <c r="AW29" s="14">
        <f>SUM(AP29-AU29)</f>
        <v>7200000</v>
      </c>
      <c r="AX29" s="21"/>
      <c r="AY29" s="21"/>
      <c r="AZ29" s="75"/>
      <c r="BA29" s="77"/>
      <c r="BB29" s="75"/>
      <c r="BC29" s="77"/>
      <c r="BD29" s="75"/>
      <c r="BE29" s="77"/>
      <c r="BF29" s="75"/>
      <c r="BG29" s="77"/>
    </row>
    <row r="30" spans="1:59" ht="29.25" customHeight="1">
      <c r="A30" s="67">
        <v>24</v>
      </c>
      <c r="B30" s="63" t="s">
        <v>75</v>
      </c>
      <c r="C30" s="63" t="s">
        <v>216</v>
      </c>
      <c r="D30" s="1">
        <v>42401</v>
      </c>
      <c r="E30" s="63" t="s">
        <v>91</v>
      </c>
      <c r="F30" s="63" t="s">
        <v>60</v>
      </c>
      <c r="G30" s="64" t="s">
        <v>217</v>
      </c>
      <c r="H30" s="64" t="str">
        <f t="shared" si="0"/>
        <v>비즈니스센터 1층 BIFAN측 여자화장실 조명 자동점명 스위치 구입 설치</v>
      </c>
      <c r="I30" s="64" t="s">
        <v>218</v>
      </c>
      <c r="J30" s="18">
        <v>181500</v>
      </c>
      <c r="K30" s="65"/>
      <c r="L30" s="64"/>
      <c r="M30" s="20"/>
      <c r="N30" s="63"/>
      <c r="O30" s="63"/>
      <c r="P30" s="63"/>
      <c r="Q30" s="63"/>
      <c r="R30" s="59"/>
      <c r="S30" s="40"/>
      <c r="T30" s="65"/>
      <c r="U30" s="64"/>
      <c r="V30" s="64"/>
      <c r="W30" s="64"/>
      <c r="X30" s="40"/>
      <c r="Y30" s="65"/>
      <c r="Z30" s="64" t="s">
        <v>219</v>
      </c>
      <c r="AA30" s="63" t="s">
        <v>220</v>
      </c>
      <c r="AB30" s="64" t="s">
        <v>221</v>
      </c>
      <c r="AC30" s="64"/>
      <c r="AD30" s="1">
        <v>42401</v>
      </c>
      <c r="AE30" s="1"/>
      <c r="AF30" s="1">
        <v>42410</v>
      </c>
      <c r="AG30" s="18">
        <v>165000</v>
      </c>
      <c r="AH30" s="61">
        <f t="shared" si="5"/>
        <v>0.90909090909090906</v>
      </c>
      <c r="AI30" s="63"/>
      <c r="AJ30" s="48"/>
      <c r="AK30" s="63"/>
      <c r="AL30" s="63"/>
      <c r="AM30" s="63"/>
      <c r="AN30" s="66"/>
      <c r="AO30" s="63"/>
      <c r="AP30" s="14"/>
      <c r="AQ30" s="67" t="str">
        <f t="shared" si="3"/>
        <v>김광수</v>
      </c>
      <c r="AR30" s="16">
        <v>42402</v>
      </c>
      <c r="AS30" s="16">
        <v>42402</v>
      </c>
      <c r="AT30" s="7"/>
      <c r="AU30" s="14"/>
      <c r="AV30" s="16">
        <v>42415</v>
      </c>
      <c r="AW30" s="14">
        <f>SUM(AG30-AU30)</f>
        <v>165000</v>
      </c>
      <c r="AX30" s="21"/>
      <c r="AY30" s="21"/>
      <c r="AZ30" s="75"/>
      <c r="BA30" s="77"/>
      <c r="BB30" s="75"/>
      <c r="BC30" s="77"/>
      <c r="BD30" s="75"/>
      <c r="BE30" s="77"/>
      <c r="BF30" s="75"/>
      <c r="BG30" s="77"/>
    </row>
    <row r="31" spans="1:59" ht="29.25" customHeight="1">
      <c r="A31" s="67">
        <v>25</v>
      </c>
      <c r="B31" s="63" t="s">
        <v>75</v>
      </c>
      <c r="C31" s="63" t="s">
        <v>216</v>
      </c>
      <c r="D31" s="1">
        <v>42401</v>
      </c>
      <c r="E31" s="63" t="s">
        <v>91</v>
      </c>
      <c r="F31" s="63" t="s">
        <v>60</v>
      </c>
      <c r="G31" s="64" t="s">
        <v>222</v>
      </c>
      <c r="H31" s="64" t="str">
        <f t="shared" si="0"/>
        <v>진흥원 3층 표지판낼 부품 구입 설치</v>
      </c>
      <c r="I31" s="64" t="s">
        <v>223</v>
      </c>
      <c r="J31" s="18">
        <v>176000</v>
      </c>
      <c r="K31" s="65"/>
      <c r="L31" s="64"/>
      <c r="M31" s="20"/>
      <c r="N31" s="63"/>
      <c r="O31" s="63"/>
      <c r="P31" s="63"/>
      <c r="Q31" s="63"/>
      <c r="R31" s="59"/>
      <c r="S31" s="40"/>
      <c r="T31" s="65"/>
      <c r="U31" s="64"/>
      <c r="V31" s="64"/>
      <c r="W31" s="64"/>
      <c r="X31" s="40"/>
      <c r="Y31" s="65"/>
      <c r="Z31" s="64" t="s">
        <v>100</v>
      </c>
      <c r="AA31" s="63" t="s">
        <v>101</v>
      </c>
      <c r="AB31" s="64" t="s">
        <v>102</v>
      </c>
      <c r="AC31" s="64"/>
      <c r="AD31" s="1">
        <v>42401</v>
      </c>
      <c r="AE31" s="1"/>
      <c r="AF31" s="1">
        <v>42410</v>
      </c>
      <c r="AG31" s="18">
        <v>165000</v>
      </c>
      <c r="AH31" s="61">
        <f t="shared" si="5"/>
        <v>0.9375</v>
      </c>
      <c r="AI31" s="63"/>
      <c r="AJ31" s="48"/>
      <c r="AK31" s="63"/>
      <c r="AL31" s="63"/>
      <c r="AM31" s="63"/>
      <c r="AN31" s="66"/>
      <c r="AO31" s="63"/>
      <c r="AP31" s="14"/>
      <c r="AQ31" s="67" t="str">
        <f>C31</f>
        <v>김광수</v>
      </c>
      <c r="AR31" s="16">
        <v>42402</v>
      </c>
      <c r="AS31" s="16">
        <v>42402</v>
      </c>
      <c r="AT31" s="7"/>
      <c r="AU31" s="14"/>
      <c r="AV31" s="16">
        <v>42402</v>
      </c>
      <c r="AW31" s="14">
        <f>SUM(AG31-AU31)</f>
        <v>165000</v>
      </c>
      <c r="AX31" s="21"/>
      <c r="AY31" s="21"/>
      <c r="AZ31" s="75"/>
      <c r="BA31" s="77"/>
      <c r="BB31" s="75"/>
      <c r="BC31" s="77"/>
      <c r="BD31" s="75"/>
      <c r="BE31" s="77"/>
      <c r="BF31" s="75"/>
      <c r="BG31" s="77"/>
    </row>
    <row r="32" spans="1:59" ht="29.25" customHeight="1">
      <c r="A32" s="67">
        <v>26</v>
      </c>
      <c r="B32" s="63" t="s">
        <v>75</v>
      </c>
      <c r="C32" s="63" t="s">
        <v>103</v>
      </c>
      <c r="D32" s="1">
        <v>42396</v>
      </c>
      <c r="E32" s="63" t="s">
        <v>195</v>
      </c>
      <c r="F32" s="63" t="s">
        <v>60</v>
      </c>
      <c r="G32" s="64" t="s">
        <v>196</v>
      </c>
      <c r="H32" s="64" t="str">
        <f t="shared" si="0"/>
        <v>자료보존 전시실 조성공사</v>
      </c>
      <c r="I32" s="64" t="s">
        <v>197</v>
      </c>
      <c r="J32" s="18">
        <v>10794000</v>
      </c>
      <c r="K32" s="65"/>
      <c r="L32" s="64"/>
      <c r="M32" s="20"/>
      <c r="N32" s="63"/>
      <c r="O32" s="63"/>
      <c r="P32" s="63"/>
      <c r="Q32" s="63"/>
      <c r="R32" s="59"/>
      <c r="S32" s="40"/>
      <c r="T32" s="65"/>
      <c r="U32" s="64"/>
      <c r="V32" s="64"/>
      <c r="W32" s="64"/>
      <c r="X32" s="40"/>
      <c r="Y32" s="65"/>
      <c r="Z32" s="64" t="s">
        <v>198</v>
      </c>
      <c r="AA32" s="63" t="s">
        <v>199</v>
      </c>
      <c r="AB32" s="64" t="s">
        <v>200</v>
      </c>
      <c r="AC32" s="64"/>
      <c r="AD32" s="1">
        <v>42403</v>
      </c>
      <c r="AE32" s="1">
        <v>42403</v>
      </c>
      <c r="AF32" s="1">
        <v>42416</v>
      </c>
      <c r="AG32" s="18">
        <v>10260000</v>
      </c>
      <c r="AH32" s="61">
        <f t="shared" si="5"/>
        <v>0.9505280711506392</v>
      </c>
      <c r="AI32" s="63"/>
      <c r="AJ32" s="48"/>
      <c r="AK32" s="63"/>
      <c r="AL32" s="63"/>
      <c r="AM32" s="63"/>
      <c r="AN32" s="66"/>
      <c r="AO32" s="63"/>
      <c r="AP32" s="14"/>
      <c r="AQ32" s="67" t="str">
        <f t="shared" ref="AQ32:AQ41" si="8">C32</f>
        <v>이인철</v>
      </c>
      <c r="AR32" s="16">
        <v>42416</v>
      </c>
      <c r="AS32" s="16">
        <v>42416</v>
      </c>
      <c r="AT32" s="7"/>
      <c r="AU32" s="14"/>
      <c r="AV32" s="16">
        <v>42416</v>
      </c>
      <c r="AW32" s="14">
        <f t="shared" si="7"/>
        <v>10260000</v>
      </c>
      <c r="AX32" s="21"/>
      <c r="AY32" s="21"/>
      <c r="AZ32" s="75"/>
      <c r="BA32" s="77"/>
      <c r="BB32" s="75"/>
      <c r="BC32" s="77"/>
      <c r="BD32" s="75"/>
      <c r="BE32" s="77"/>
      <c r="BF32" s="75"/>
      <c r="BG32" s="77"/>
    </row>
    <row r="33" spans="1:59" ht="29.25" customHeight="1">
      <c r="A33" s="67">
        <v>27</v>
      </c>
      <c r="B33" s="63" t="s">
        <v>201</v>
      </c>
      <c r="C33" s="63" t="s">
        <v>202</v>
      </c>
      <c r="D33" s="1">
        <v>42399</v>
      </c>
      <c r="E33" s="63" t="s">
        <v>91</v>
      </c>
      <c r="F33" s="63" t="s">
        <v>60</v>
      </c>
      <c r="G33" s="64" t="s">
        <v>203</v>
      </c>
      <c r="H33" s="64" t="str">
        <f t="shared" si="0"/>
        <v>현장형 창조인재 양성사업 교육생 작품집 제작</v>
      </c>
      <c r="I33" s="64" t="s">
        <v>204</v>
      </c>
      <c r="J33" s="18">
        <v>13425500</v>
      </c>
      <c r="K33" s="65"/>
      <c r="L33" s="64"/>
      <c r="M33" s="20"/>
      <c r="N33" s="63"/>
      <c r="O33" s="63"/>
      <c r="P33" s="63"/>
      <c r="Q33" s="63"/>
      <c r="R33" s="59"/>
      <c r="S33" s="40"/>
      <c r="T33" s="65"/>
      <c r="U33" s="64"/>
      <c r="V33" s="64"/>
      <c r="W33" s="64"/>
      <c r="X33" s="40"/>
      <c r="Y33" s="65"/>
      <c r="Z33" s="64" t="s">
        <v>168</v>
      </c>
      <c r="AA33" s="63" t="s">
        <v>182</v>
      </c>
      <c r="AB33" s="64" t="s">
        <v>169</v>
      </c>
      <c r="AC33" s="64"/>
      <c r="AD33" s="1">
        <v>42403</v>
      </c>
      <c r="AE33" s="1"/>
      <c r="AF33" s="1">
        <v>42423</v>
      </c>
      <c r="AG33" s="18">
        <v>12500000</v>
      </c>
      <c r="AH33" s="61">
        <f t="shared" si="5"/>
        <v>0.9310640199620126</v>
      </c>
      <c r="AI33" s="63"/>
      <c r="AJ33" s="48"/>
      <c r="AK33" s="63"/>
      <c r="AL33" s="63"/>
      <c r="AM33" s="63"/>
      <c r="AN33" s="66"/>
      <c r="AO33" s="63"/>
      <c r="AP33" s="14"/>
      <c r="AQ33" s="67" t="str">
        <f t="shared" si="8"/>
        <v>김태훈</v>
      </c>
      <c r="AR33" s="16">
        <v>42423</v>
      </c>
      <c r="AS33" s="16">
        <v>42423</v>
      </c>
      <c r="AT33" s="7"/>
      <c r="AU33" s="14"/>
      <c r="AV33" s="16">
        <v>42424</v>
      </c>
      <c r="AW33" s="14">
        <f t="shared" si="7"/>
        <v>12500000</v>
      </c>
      <c r="AX33" s="21"/>
      <c r="AY33" s="21"/>
      <c r="AZ33" s="75"/>
      <c r="BA33" s="77"/>
      <c r="BB33" s="75"/>
      <c r="BC33" s="77"/>
      <c r="BD33" s="75"/>
      <c r="BE33" s="77"/>
      <c r="BF33" s="75"/>
      <c r="BG33" s="77"/>
    </row>
    <row r="34" spans="1:59" ht="29.25" customHeight="1">
      <c r="A34" s="67">
        <v>28</v>
      </c>
      <c r="B34" s="63" t="s">
        <v>83</v>
      </c>
      <c r="C34" s="63" t="s">
        <v>205</v>
      </c>
      <c r="D34" s="1">
        <v>42404</v>
      </c>
      <c r="E34" s="63" t="s">
        <v>52</v>
      </c>
      <c r="F34" s="63" t="s">
        <v>60</v>
      </c>
      <c r="G34" s="64" t="s">
        <v>206</v>
      </c>
      <c r="H34" s="64" t="str">
        <f t="shared" si="0"/>
        <v>한국만화박물관 상설전시 전시물 및 그래픽 디자인 용역</v>
      </c>
      <c r="I34" s="64" t="s">
        <v>207</v>
      </c>
      <c r="J34" s="18">
        <v>9500000</v>
      </c>
      <c r="K34" s="65"/>
      <c r="L34" s="64"/>
      <c r="M34" s="20"/>
      <c r="N34" s="63"/>
      <c r="O34" s="63"/>
      <c r="P34" s="63"/>
      <c r="Q34" s="63"/>
      <c r="R34" s="59"/>
      <c r="S34" s="40"/>
      <c r="T34" s="65"/>
      <c r="U34" s="64"/>
      <c r="V34" s="64"/>
      <c r="W34" s="64"/>
      <c r="X34" s="40"/>
      <c r="Y34" s="65"/>
      <c r="Z34" s="64" t="s">
        <v>208</v>
      </c>
      <c r="AA34" s="67" t="s">
        <v>236</v>
      </c>
      <c r="AB34" s="64" t="s">
        <v>212</v>
      </c>
      <c r="AC34" s="64"/>
      <c r="AD34" s="1">
        <v>42405</v>
      </c>
      <c r="AE34" s="1">
        <v>42405</v>
      </c>
      <c r="AF34" s="1">
        <v>42446</v>
      </c>
      <c r="AG34" s="18">
        <v>8550000</v>
      </c>
      <c r="AH34" s="61">
        <f t="shared" si="5"/>
        <v>0.9</v>
      </c>
      <c r="AI34" s="63"/>
      <c r="AJ34" s="48"/>
      <c r="AK34" s="63"/>
      <c r="AL34" s="63"/>
      <c r="AM34" s="63"/>
      <c r="AN34" s="66"/>
      <c r="AO34" s="63"/>
      <c r="AP34" s="14"/>
      <c r="AQ34" s="67" t="str">
        <f t="shared" si="8"/>
        <v>서정임</v>
      </c>
      <c r="AR34" s="16">
        <v>42446</v>
      </c>
      <c r="AS34" s="16">
        <v>42450</v>
      </c>
      <c r="AT34" s="7"/>
      <c r="AU34" s="14"/>
      <c r="AV34" s="16">
        <v>42453</v>
      </c>
      <c r="AW34" s="14">
        <f t="shared" si="7"/>
        <v>8550000</v>
      </c>
      <c r="AX34" s="21"/>
      <c r="AY34" s="21"/>
      <c r="AZ34" s="75"/>
      <c r="BA34" s="77"/>
      <c r="BB34" s="75"/>
      <c r="BC34" s="77"/>
      <c r="BD34" s="75"/>
      <c r="BE34" s="77"/>
      <c r="BF34" s="75"/>
      <c r="BG34" s="77"/>
    </row>
    <row r="35" spans="1:59" ht="29.25" customHeight="1">
      <c r="A35" s="67">
        <v>29</v>
      </c>
      <c r="B35" s="63" t="s">
        <v>153</v>
      </c>
      <c r="C35" s="63" t="s">
        <v>253</v>
      </c>
      <c r="D35" s="1">
        <v>42412</v>
      </c>
      <c r="E35" s="63" t="s">
        <v>52</v>
      </c>
      <c r="F35" s="63" t="s">
        <v>60</v>
      </c>
      <c r="G35" s="64" t="s">
        <v>254</v>
      </c>
      <c r="H35" s="64" t="str">
        <f t="shared" si="0"/>
        <v>2016년도 제2호 온라인 뉴스레터 제작</v>
      </c>
      <c r="I35" s="64" t="s">
        <v>207</v>
      </c>
      <c r="J35" s="18">
        <v>330000</v>
      </c>
      <c r="K35" s="65"/>
      <c r="L35" s="64"/>
      <c r="M35" s="20"/>
      <c r="N35" s="63"/>
      <c r="O35" s="63"/>
      <c r="P35" s="63"/>
      <c r="Q35" s="63"/>
      <c r="R35" s="59"/>
      <c r="S35" s="40"/>
      <c r="T35" s="65"/>
      <c r="U35" s="64"/>
      <c r="V35" s="64"/>
      <c r="W35" s="64"/>
      <c r="X35" s="40"/>
      <c r="Y35" s="65"/>
      <c r="Z35" s="64" t="s">
        <v>255</v>
      </c>
      <c r="AA35" s="67" t="s">
        <v>256</v>
      </c>
      <c r="AB35" s="64" t="s">
        <v>257</v>
      </c>
      <c r="AC35" s="64"/>
      <c r="AD35" s="1">
        <v>42412</v>
      </c>
      <c r="AE35" s="1">
        <v>42412</v>
      </c>
      <c r="AF35" s="1">
        <v>42418</v>
      </c>
      <c r="AG35" s="18">
        <v>300000</v>
      </c>
      <c r="AH35" s="61">
        <f t="shared" si="5"/>
        <v>0.90909090909090906</v>
      </c>
      <c r="AI35" s="63"/>
      <c r="AJ35" s="48"/>
      <c r="AK35" s="63"/>
      <c r="AL35" s="63"/>
      <c r="AM35" s="63"/>
      <c r="AN35" s="66"/>
      <c r="AO35" s="63"/>
      <c r="AP35" s="14"/>
      <c r="AQ35" s="67" t="str">
        <f t="shared" si="8"/>
        <v>이효재</v>
      </c>
      <c r="AR35" s="16">
        <v>42418</v>
      </c>
      <c r="AS35" s="16">
        <v>42418</v>
      </c>
      <c r="AT35" s="7"/>
      <c r="AU35" s="14"/>
      <c r="AV35" s="16">
        <v>42426</v>
      </c>
      <c r="AW35" s="14">
        <f t="shared" si="7"/>
        <v>300000</v>
      </c>
      <c r="AX35" s="21"/>
      <c r="AY35" s="21"/>
      <c r="AZ35" s="75"/>
      <c r="BA35" s="77"/>
      <c r="BB35" s="75"/>
      <c r="BC35" s="77"/>
      <c r="BD35" s="75"/>
      <c r="BE35" s="77"/>
      <c r="BF35" s="75"/>
      <c r="BG35" s="77"/>
    </row>
    <row r="36" spans="1:59" ht="29.25" customHeight="1">
      <c r="A36" s="67">
        <v>30</v>
      </c>
      <c r="B36" s="63" t="s">
        <v>83</v>
      </c>
      <c r="C36" s="63" t="s">
        <v>84</v>
      </c>
      <c r="D36" s="1">
        <v>42415</v>
      </c>
      <c r="E36" s="63" t="s">
        <v>91</v>
      </c>
      <c r="F36" s="63" t="s">
        <v>60</v>
      </c>
      <c r="G36" s="64" t="s">
        <v>224</v>
      </c>
      <c r="H36" s="64" t="str">
        <f t="shared" si="0"/>
        <v>한국만화박물관 교구재(텀블러) 구입</v>
      </c>
      <c r="I36" s="64" t="s">
        <v>225</v>
      </c>
      <c r="J36" s="18">
        <v>4380200</v>
      </c>
      <c r="K36" s="65"/>
      <c r="L36" s="64"/>
      <c r="M36" s="20"/>
      <c r="N36" s="63"/>
      <c r="O36" s="63"/>
      <c r="P36" s="63"/>
      <c r="Q36" s="63"/>
      <c r="R36" s="59"/>
      <c r="S36" s="40"/>
      <c r="T36" s="65"/>
      <c r="U36" s="64"/>
      <c r="V36" s="64"/>
      <c r="W36" s="64"/>
      <c r="X36" s="40"/>
      <c r="Y36" s="65"/>
      <c r="Z36" s="64" t="s">
        <v>168</v>
      </c>
      <c r="AA36" s="63" t="s">
        <v>182</v>
      </c>
      <c r="AB36" s="64" t="s">
        <v>169</v>
      </c>
      <c r="AC36" s="64"/>
      <c r="AD36" s="1">
        <v>42417</v>
      </c>
      <c r="AE36" s="1"/>
      <c r="AF36" s="1">
        <v>42425</v>
      </c>
      <c r="AG36" s="18">
        <v>4092000</v>
      </c>
      <c r="AH36" s="61">
        <f t="shared" si="5"/>
        <v>0.93420391762933197</v>
      </c>
      <c r="AI36" s="63"/>
      <c r="AJ36" s="48"/>
      <c r="AK36" s="63"/>
      <c r="AL36" s="63"/>
      <c r="AM36" s="63"/>
      <c r="AN36" s="66"/>
      <c r="AO36" s="63"/>
      <c r="AP36" s="14"/>
      <c r="AQ36" s="67" t="str">
        <f t="shared" si="8"/>
        <v>안윤선</v>
      </c>
      <c r="AR36" s="16">
        <v>42423</v>
      </c>
      <c r="AS36" s="16">
        <v>42423</v>
      </c>
      <c r="AT36" s="7"/>
      <c r="AU36" s="14"/>
      <c r="AV36" s="16">
        <v>42424</v>
      </c>
      <c r="AW36" s="14">
        <f t="shared" si="7"/>
        <v>4092000</v>
      </c>
      <c r="AX36" s="21"/>
      <c r="AY36" s="21"/>
      <c r="AZ36" s="75"/>
      <c r="BA36" s="77"/>
      <c r="BB36" s="75"/>
      <c r="BC36" s="77"/>
      <c r="BD36" s="75"/>
      <c r="BE36" s="77"/>
      <c r="BF36" s="75"/>
      <c r="BG36" s="77"/>
    </row>
    <row r="37" spans="1:59" ht="29.25" customHeight="1">
      <c r="A37" s="67">
        <v>31</v>
      </c>
      <c r="B37" s="63" t="s">
        <v>83</v>
      </c>
      <c r="C37" s="63" t="s">
        <v>84</v>
      </c>
      <c r="D37" s="1">
        <v>42415</v>
      </c>
      <c r="E37" s="63" t="s">
        <v>91</v>
      </c>
      <c r="F37" s="63" t="s">
        <v>226</v>
      </c>
      <c r="G37" s="64" t="s">
        <v>227</v>
      </c>
      <c r="H37" s="64" t="str">
        <f t="shared" si="0"/>
        <v>한국만화박물관 교구재(홈, 거울잔상 애니 교구) 구입</v>
      </c>
      <c r="I37" s="64" t="s">
        <v>228</v>
      </c>
      <c r="J37" s="18">
        <v>3082750</v>
      </c>
      <c r="K37" s="65"/>
      <c r="L37" s="64"/>
      <c r="M37" s="20"/>
      <c r="N37" s="63"/>
      <c r="O37" s="63"/>
      <c r="P37" s="63"/>
      <c r="Q37" s="63"/>
      <c r="R37" s="59"/>
      <c r="S37" s="40"/>
      <c r="T37" s="65"/>
      <c r="U37" s="64"/>
      <c r="V37" s="64"/>
      <c r="W37" s="64"/>
      <c r="X37" s="40"/>
      <c r="Y37" s="65"/>
      <c r="Z37" s="64" t="s">
        <v>229</v>
      </c>
      <c r="AA37" s="63" t="s">
        <v>230</v>
      </c>
      <c r="AB37" s="64" t="s">
        <v>231</v>
      </c>
      <c r="AC37" s="64"/>
      <c r="AD37" s="1">
        <v>42417</v>
      </c>
      <c r="AE37" s="1"/>
      <c r="AF37" s="1">
        <v>42425</v>
      </c>
      <c r="AG37" s="18">
        <v>2774470</v>
      </c>
      <c r="AH37" s="61">
        <f t="shared" si="5"/>
        <v>0.89999837807152705</v>
      </c>
      <c r="AI37" s="63"/>
      <c r="AJ37" s="48"/>
      <c r="AK37" s="63"/>
      <c r="AL37" s="63"/>
      <c r="AM37" s="63"/>
      <c r="AN37" s="66"/>
      <c r="AO37" s="63"/>
      <c r="AP37" s="14"/>
      <c r="AQ37" s="67" t="str">
        <f t="shared" si="8"/>
        <v>안윤선</v>
      </c>
      <c r="AR37" s="16">
        <v>42423</v>
      </c>
      <c r="AS37" s="16">
        <v>42423</v>
      </c>
      <c r="AT37" s="7"/>
      <c r="AU37" s="14"/>
      <c r="AV37" s="16">
        <v>42424</v>
      </c>
      <c r="AW37" s="14">
        <f t="shared" si="7"/>
        <v>2774470</v>
      </c>
      <c r="AX37" s="21"/>
      <c r="AY37" s="21"/>
      <c r="AZ37" s="75"/>
      <c r="BA37" s="77"/>
      <c r="BB37" s="75"/>
      <c r="BC37" s="77"/>
      <c r="BD37" s="75"/>
      <c r="BE37" s="77"/>
      <c r="BF37" s="75"/>
      <c r="BG37" s="77"/>
    </row>
    <row r="38" spans="1:59" ht="29.25" customHeight="1">
      <c r="A38" s="67">
        <v>32</v>
      </c>
      <c r="B38" s="63" t="s">
        <v>83</v>
      </c>
      <c r="C38" s="63" t="s">
        <v>259</v>
      </c>
      <c r="D38" s="1">
        <v>42418</v>
      </c>
      <c r="E38" s="63" t="s">
        <v>52</v>
      </c>
      <c r="F38" s="63" t="s">
        <v>60</v>
      </c>
      <c r="G38" s="64" t="s">
        <v>260</v>
      </c>
      <c r="H38" s="64" t="str">
        <f t="shared" si="0"/>
        <v>만화영화상영관 디지털서버 수리</v>
      </c>
      <c r="I38" s="64" t="s">
        <v>261</v>
      </c>
      <c r="J38" s="18">
        <v>3630000</v>
      </c>
      <c r="K38" s="65"/>
      <c r="L38" s="64"/>
      <c r="M38" s="20"/>
      <c r="N38" s="63"/>
      <c r="O38" s="63"/>
      <c r="P38" s="63"/>
      <c r="Q38" s="63"/>
      <c r="R38" s="59"/>
      <c r="S38" s="40"/>
      <c r="T38" s="65"/>
      <c r="U38" s="64"/>
      <c r="V38" s="64"/>
      <c r="W38" s="64"/>
      <c r="X38" s="40"/>
      <c r="Y38" s="65"/>
      <c r="Z38" s="64" t="s">
        <v>262</v>
      </c>
      <c r="AA38" s="63" t="s">
        <v>263</v>
      </c>
      <c r="AB38" s="64" t="s">
        <v>264</v>
      </c>
      <c r="AC38" s="64"/>
      <c r="AD38" s="1">
        <v>42418</v>
      </c>
      <c r="AE38" s="1">
        <v>42418</v>
      </c>
      <c r="AF38" s="1">
        <v>42418</v>
      </c>
      <c r="AG38" s="18">
        <v>3530000</v>
      </c>
      <c r="AH38" s="61">
        <f t="shared" si="5"/>
        <v>0.97245179063360887</v>
      </c>
      <c r="AI38" s="63"/>
      <c r="AJ38" s="48"/>
      <c r="AK38" s="63"/>
      <c r="AL38" s="63"/>
      <c r="AM38" s="63"/>
      <c r="AN38" s="66"/>
      <c r="AO38" s="63"/>
      <c r="AP38" s="14"/>
      <c r="AQ38" s="67" t="str">
        <f t="shared" si="8"/>
        <v>김현재</v>
      </c>
      <c r="AR38" s="16">
        <v>42426</v>
      </c>
      <c r="AS38" s="16">
        <v>42418</v>
      </c>
      <c r="AT38" s="7"/>
      <c r="AU38" s="14"/>
      <c r="AV38" s="16">
        <v>42438</v>
      </c>
      <c r="AW38" s="14">
        <f>SUM(AG38-AU38)</f>
        <v>3530000</v>
      </c>
      <c r="AX38" s="21"/>
      <c r="AY38" s="21"/>
      <c r="AZ38" s="75"/>
      <c r="BA38" s="77"/>
      <c r="BB38" s="75"/>
      <c r="BC38" s="77"/>
      <c r="BD38" s="75"/>
      <c r="BE38" s="77"/>
      <c r="BF38" s="75"/>
      <c r="BG38" s="77"/>
    </row>
    <row r="39" spans="1:59" ht="29.25" customHeight="1">
      <c r="A39" s="67">
        <v>33</v>
      </c>
      <c r="B39" s="63" t="s">
        <v>201</v>
      </c>
      <c r="C39" s="63" t="s">
        <v>202</v>
      </c>
      <c r="D39" s="1">
        <v>42416</v>
      </c>
      <c r="E39" s="63" t="s">
        <v>52</v>
      </c>
      <c r="F39" s="63" t="s">
        <v>60</v>
      </c>
      <c r="G39" s="64" t="s">
        <v>232</v>
      </c>
      <c r="H39" s="64" t="str">
        <f t="shared" si="0"/>
        <v>현장형 창조인재 양성사업 결과발표회 운영 용역</v>
      </c>
      <c r="I39" s="64" t="s">
        <v>207</v>
      </c>
      <c r="J39" s="18">
        <v>2988700</v>
      </c>
      <c r="K39" s="65"/>
      <c r="L39" s="64"/>
      <c r="M39" s="20"/>
      <c r="N39" s="63"/>
      <c r="O39" s="63"/>
      <c r="P39" s="63"/>
      <c r="Q39" s="63"/>
      <c r="R39" s="59"/>
      <c r="S39" s="40"/>
      <c r="T39" s="65"/>
      <c r="U39" s="64"/>
      <c r="V39" s="64"/>
      <c r="W39" s="64"/>
      <c r="X39" s="40"/>
      <c r="Y39" s="65"/>
      <c r="Z39" s="64" t="s">
        <v>233</v>
      </c>
      <c r="AA39" s="63" t="s">
        <v>234</v>
      </c>
      <c r="AB39" s="64" t="s">
        <v>235</v>
      </c>
      <c r="AC39" s="64"/>
      <c r="AD39" s="1">
        <v>42419</v>
      </c>
      <c r="AE39" s="1">
        <v>42419</v>
      </c>
      <c r="AF39" s="1">
        <v>42423</v>
      </c>
      <c r="AG39" s="18">
        <v>2710400</v>
      </c>
      <c r="AH39" s="61">
        <f t="shared" si="5"/>
        <v>0.90688259109311742</v>
      </c>
      <c r="AI39" s="63"/>
      <c r="AJ39" s="48"/>
      <c r="AK39" s="63"/>
      <c r="AL39" s="63"/>
      <c r="AM39" s="63"/>
      <c r="AN39" s="66"/>
      <c r="AO39" s="63"/>
      <c r="AP39" s="14"/>
      <c r="AQ39" s="67" t="str">
        <f t="shared" si="8"/>
        <v>김태훈</v>
      </c>
      <c r="AR39" s="16">
        <v>42423</v>
      </c>
      <c r="AS39" s="16">
        <v>42423</v>
      </c>
      <c r="AT39" s="7"/>
      <c r="AU39" s="14"/>
      <c r="AV39" s="16">
        <v>42425</v>
      </c>
      <c r="AW39" s="14">
        <f t="shared" si="7"/>
        <v>2710400</v>
      </c>
      <c r="AX39" s="21"/>
      <c r="AY39" s="21"/>
      <c r="AZ39" s="75"/>
      <c r="BA39" s="77"/>
      <c r="BB39" s="75"/>
      <c r="BC39" s="77"/>
      <c r="BD39" s="75"/>
      <c r="BE39" s="77"/>
      <c r="BF39" s="75"/>
      <c r="BG39" s="77"/>
    </row>
    <row r="40" spans="1:59" ht="29.25" customHeight="1">
      <c r="A40" s="67">
        <v>34</v>
      </c>
      <c r="B40" s="63" t="s">
        <v>58</v>
      </c>
      <c r="C40" s="63" t="s">
        <v>237</v>
      </c>
      <c r="D40" s="1">
        <v>42370</v>
      </c>
      <c r="E40" s="63" t="s">
        <v>247</v>
      </c>
      <c r="F40" s="63" t="s">
        <v>238</v>
      </c>
      <c r="G40" s="64" t="s">
        <v>239</v>
      </c>
      <c r="H40" s="64" t="str">
        <f>G40</f>
        <v>글로벌 웹툰 뱅크 시스템 구축 및 운영 지원 용역</v>
      </c>
      <c r="I40" s="64" t="s">
        <v>240</v>
      </c>
      <c r="J40" s="18">
        <v>500000000</v>
      </c>
      <c r="K40" s="1">
        <v>42356</v>
      </c>
      <c r="L40" s="64" t="s">
        <v>241</v>
      </c>
      <c r="M40" s="20"/>
      <c r="N40" s="63" t="s">
        <v>242</v>
      </c>
      <c r="O40" s="63" t="s">
        <v>117</v>
      </c>
      <c r="P40" s="63" t="s">
        <v>118</v>
      </c>
      <c r="Q40" s="63" t="s">
        <v>243</v>
      </c>
      <c r="R40" s="59">
        <v>500000000</v>
      </c>
      <c r="S40" s="42">
        <v>500000000</v>
      </c>
      <c r="T40" s="65">
        <v>42384</v>
      </c>
      <c r="U40" s="64">
        <v>2</v>
      </c>
      <c r="V40" s="64" t="s">
        <v>244</v>
      </c>
      <c r="W40" s="64" t="s">
        <v>245</v>
      </c>
      <c r="X40" s="42">
        <v>495000000</v>
      </c>
      <c r="Y40" s="65">
        <v>42384</v>
      </c>
      <c r="Z40" s="64" t="s">
        <v>244</v>
      </c>
      <c r="AA40" s="63" t="s">
        <v>246</v>
      </c>
      <c r="AB40" s="64" t="s">
        <v>245</v>
      </c>
      <c r="AC40" s="64">
        <v>1</v>
      </c>
      <c r="AD40" s="1">
        <v>42422</v>
      </c>
      <c r="AE40" s="1">
        <v>42422</v>
      </c>
      <c r="AF40" s="1">
        <v>43100</v>
      </c>
      <c r="AG40" s="18">
        <v>495000000</v>
      </c>
      <c r="AH40" s="61">
        <f>SUM(AG40/S40)</f>
        <v>0.99</v>
      </c>
      <c r="AI40" s="63"/>
      <c r="AJ40" s="48"/>
      <c r="AK40" s="63"/>
      <c r="AL40" s="63"/>
      <c r="AM40" s="63"/>
      <c r="AN40" s="66"/>
      <c r="AO40" s="63"/>
      <c r="AP40" s="14"/>
      <c r="AQ40" s="67" t="str">
        <f t="shared" si="8"/>
        <v>서희진</v>
      </c>
      <c r="AR40" s="16"/>
      <c r="AS40" s="16"/>
      <c r="AT40" s="7">
        <v>42451</v>
      </c>
      <c r="AU40" s="14">
        <v>224000000</v>
      </c>
      <c r="AV40" s="16"/>
      <c r="AW40" s="14"/>
      <c r="AX40" s="16"/>
      <c r="AY40" s="14"/>
      <c r="AZ40" s="16"/>
      <c r="BA40" s="79"/>
      <c r="BB40" s="16"/>
      <c r="BC40" s="79"/>
      <c r="BD40" s="16"/>
      <c r="BE40" s="79"/>
      <c r="BF40" s="16"/>
      <c r="BG40" s="79"/>
    </row>
    <row r="41" spans="1:59" ht="29.25" customHeight="1">
      <c r="A41" s="67">
        <v>35</v>
      </c>
      <c r="B41" s="63" t="s">
        <v>201</v>
      </c>
      <c r="C41" s="63" t="s">
        <v>202</v>
      </c>
      <c r="D41" s="1">
        <v>42417</v>
      </c>
      <c r="E41" s="63" t="s">
        <v>52</v>
      </c>
      <c r="F41" s="63" t="s">
        <v>60</v>
      </c>
      <c r="G41" s="64" t="s">
        <v>248</v>
      </c>
      <c r="H41" s="64" t="str">
        <f t="shared" si="0"/>
        <v>현장형 창조인재 양성사업 결과물 홍보공간 조성</v>
      </c>
      <c r="I41" s="64" t="s">
        <v>249</v>
      </c>
      <c r="J41" s="18">
        <v>11882200</v>
      </c>
      <c r="K41" s="65"/>
      <c r="L41" s="64"/>
      <c r="M41" s="20"/>
      <c r="N41" s="63"/>
      <c r="O41" s="63"/>
      <c r="P41" s="63"/>
      <c r="Q41" s="63"/>
      <c r="R41" s="59"/>
      <c r="S41" s="40"/>
      <c r="T41" s="65"/>
      <c r="U41" s="64"/>
      <c r="V41" s="64"/>
      <c r="W41" s="64"/>
      <c r="X41" s="40"/>
      <c r="Y41" s="65"/>
      <c r="Z41" s="64" t="s">
        <v>250</v>
      </c>
      <c r="AA41" s="63" t="s">
        <v>251</v>
      </c>
      <c r="AB41" s="64" t="s">
        <v>252</v>
      </c>
      <c r="AC41" s="64"/>
      <c r="AD41" s="1">
        <v>42422</v>
      </c>
      <c r="AE41" s="1">
        <v>42422</v>
      </c>
      <c r="AF41" s="1">
        <v>42426</v>
      </c>
      <c r="AG41" s="18">
        <v>10901000</v>
      </c>
      <c r="AH41" s="61">
        <f t="shared" si="5"/>
        <v>0.91742269950009259</v>
      </c>
      <c r="AI41" s="63"/>
      <c r="AJ41" s="48"/>
      <c r="AK41" s="63"/>
      <c r="AL41" s="63"/>
      <c r="AM41" s="63"/>
      <c r="AN41" s="66"/>
      <c r="AO41" s="63"/>
      <c r="AP41" s="14"/>
      <c r="AQ41" s="67" t="str">
        <f t="shared" si="8"/>
        <v>김태훈</v>
      </c>
      <c r="AR41" s="16">
        <v>42426</v>
      </c>
      <c r="AS41" s="16">
        <v>42426</v>
      </c>
      <c r="AT41" s="7"/>
      <c r="AU41" s="14"/>
      <c r="AV41" s="16">
        <v>42429</v>
      </c>
      <c r="AW41" s="14">
        <f t="shared" si="7"/>
        <v>10901000</v>
      </c>
      <c r="AX41" s="21"/>
      <c r="AY41" s="21"/>
      <c r="AZ41" s="75"/>
      <c r="BA41" s="77"/>
      <c r="BB41" s="75"/>
      <c r="BC41" s="77"/>
      <c r="BD41" s="75"/>
      <c r="BE41" s="77"/>
      <c r="BF41" s="75"/>
      <c r="BG41" s="77"/>
    </row>
    <row r="42" spans="1:59" ht="29.25" customHeight="1">
      <c r="A42" s="67">
        <v>36</v>
      </c>
      <c r="B42" s="63" t="s">
        <v>75</v>
      </c>
      <c r="C42" s="63" t="s">
        <v>103</v>
      </c>
      <c r="D42" s="1">
        <v>42423</v>
      </c>
      <c r="E42" s="63" t="s">
        <v>52</v>
      </c>
      <c r="F42" s="63" t="s">
        <v>60</v>
      </c>
      <c r="G42" s="64" t="s">
        <v>265</v>
      </c>
      <c r="H42" s="64" t="str">
        <f>G42</f>
        <v>설맞이 환경정비에 따른 폐품 처리</v>
      </c>
      <c r="I42" s="64" t="s">
        <v>326</v>
      </c>
      <c r="J42" s="18">
        <v>120000</v>
      </c>
      <c r="K42" s="65"/>
      <c r="L42" s="64"/>
      <c r="M42" s="20"/>
      <c r="N42" s="63"/>
      <c r="O42" s="63"/>
      <c r="P42" s="63"/>
      <c r="Q42" s="63"/>
      <c r="R42" s="59"/>
      <c r="S42" s="40"/>
      <c r="T42" s="65"/>
      <c r="U42" s="64"/>
      <c r="V42" s="64"/>
      <c r="W42" s="64"/>
      <c r="X42" s="40"/>
      <c r="Y42" s="65"/>
      <c r="Z42" s="64" t="s">
        <v>266</v>
      </c>
      <c r="AA42" s="63" t="s">
        <v>267</v>
      </c>
      <c r="AB42" s="64" t="s">
        <v>268</v>
      </c>
      <c r="AC42" s="64"/>
      <c r="AD42" s="1">
        <v>42423</v>
      </c>
      <c r="AE42" s="1">
        <v>42431</v>
      </c>
      <c r="AF42" s="1">
        <v>42433</v>
      </c>
      <c r="AG42" s="18">
        <v>100000</v>
      </c>
      <c r="AH42" s="61">
        <f t="shared" si="5"/>
        <v>0.83333333333333337</v>
      </c>
      <c r="AI42" s="63"/>
      <c r="AJ42" s="48"/>
      <c r="AK42" s="63"/>
      <c r="AL42" s="63"/>
      <c r="AM42" s="63"/>
      <c r="AN42" s="66"/>
      <c r="AO42" s="63"/>
      <c r="AP42" s="14"/>
      <c r="AQ42" s="67" t="str">
        <f>C42</f>
        <v>이인철</v>
      </c>
      <c r="AR42" s="16">
        <v>42432</v>
      </c>
      <c r="AS42" s="16">
        <v>42432</v>
      </c>
      <c r="AT42" s="7"/>
      <c r="AU42" s="14"/>
      <c r="AV42" s="16">
        <v>42438</v>
      </c>
      <c r="AW42" s="14">
        <f t="shared" si="7"/>
        <v>100000</v>
      </c>
      <c r="AX42" s="21"/>
      <c r="AY42" s="21"/>
      <c r="AZ42" s="75"/>
      <c r="BA42" s="77"/>
      <c r="BB42" s="75"/>
      <c r="BC42" s="77"/>
      <c r="BD42" s="75"/>
      <c r="BE42" s="77"/>
      <c r="BF42" s="75"/>
      <c r="BG42" s="77"/>
    </row>
    <row r="43" spans="1:59" ht="29.25" customHeight="1">
      <c r="A43" s="67">
        <v>37</v>
      </c>
      <c r="B43" s="63" t="s">
        <v>83</v>
      </c>
      <c r="C43" s="63" t="s">
        <v>205</v>
      </c>
      <c r="D43" s="1">
        <v>42422</v>
      </c>
      <c r="E43" s="63" t="s">
        <v>52</v>
      </c>
      <c r="F43" s="63" t="s">
        <v>289</v>
      </c>
      <c r="G43" s="64" t="s">
        <v>284</v>
      </c>
      <c r="H43" s="64" t="str">
        <f>G43</f>
        <v>한국만화박물관 상설전시관 4층 크로마키 시스템 개보수용역</v>
      </c>
      <c r="I43" s="64" t="s">
        <v>285</v>
      </c>
      <c r="J43" s="18">
        <v>17500000</v>
      </c>
      <c r="K43" s="65"/>
      <c r="L43" s="64"/>
      <c r="M43" s="20"/>
      <c r="N43" s="63"/>
      <c r="O43" s="63"/>
      <c r="P43" s="63"/>
      <c r="Q43" s="63"/>
      <c r="R43" s="59"/>
      <c r="S43" s="40"/>
      <c r="T43" s="65"/>
      <c r="U43" s="64"/>
      <c r="V43" s="64"/>
      <c r="W43" s="64"/>
      <c r="X43" s="40"/>
      <c r="Y43" s="65"/>
      <c r="Z43" s="64" t="s">
        <v>286</v>
      </c>
      <c r="AA43" s="63" t="s">
        <v>287</v>
      </c>
      <c r="AB43" s="64" t="s">
        <v>288</v>
      </c>
      <c r="AC43" s="64"/>
      <c r="AD43" s="1">
        <v>42425</v>
      </c>
      <c r="AE43" s="1">
        <v>42431</v>
      </c>
      <c r="AF43" s="1">
        <v>42447</v>
      </c>
      <c r="AG43" s="18">
        <v>15730000</v>
      </c>
      <c r="AH43" s="61">
        <f t="shared" si="5"/>
        <v>0.89885714285714291</v>
      </c>
      <c r="AI43" s="63"/>
      <c r="AJ43" s="48"/>
      <c r="AK43" s="63"/>
      <c r="AL43" s="63"/>
      <c r="AM43" s="63"/>
      <c r="AN43" s="66"/>
      <c r="AO43" s="63"/>
      <c r="AP43" s="14"/>
      <c r="AQ43" s="67" t="str">
        <f>C43</f>
        <v>서정임</v>
      </c>
      <c r="AR43" s="16">
        <v>42447</v>
      </c>
      <c r="AS43" s="16">
        <v>42447</v>
      </c>
      <c r="AT43" s="7"/>
      <c r="AU43" s="14"/>
      <c r="AV43" s="16">
        <v>42453</v>
      </c>
      <c r="AW43" s="14">
        <f t="shared" si="7"/>
        <v>15730000</v>
      </c>
      <c r="AX43" s="21"/>
      <c r="AY43" s="21"/>
      <c r="AZ43" s="75"/>
      <c r="BA43" s="77"/>
      <c r="BB43" s="75"/>
      <c r="BC43" s="77"/>
      <c r="BD43" s="75"/>
      <c r="BE43" s="77"/>
      <c r="BF43" s="75"/>
      <c r="BG43" s="77"/>
    </row>
    <row r="44" spans="1:59" ht="29.25" customHeight="1">
      <c r="A44" s="67">
        <v>38</v>
      </c>
      <c r="B44" s="63" t="s">
        <v>83</v>
      </c>
      <c r="C44" s="63" t="s">
        <v>205</v>
      </c>
      <c r="D44" s="1">
        <v>42422</v>
      </c>
      <c r="E44" s="63" t="s">
        <v>52</v>
      </c>
      <c r="F44" s="63" t="s">
        <v>289</v>
      </c>
      <c r="G44" s="64" t="s">
        <v>290</v>
      </c>
      <c r="H44" s="64" t="str">
        <f t="shared" ref="H44" si="9">G44</f>
        <v>한국만화박물관 상설전시관 모형 전시물 수리용역</v>
      </c>
      <c r="I44" s="64" t="s">
        <v>291</v>
      </c>
      <c r="J44" s="18">
        <v>6170000</v>
      </c>
      <c r="K44" s="65"/>
      <c r="L44" s="64"/>
      <c r="M44" s="20"/>
      <c r="N44" s="63"/>
      <c r="O44" s="63"/>
      <c r="P44" s="63"/>
      <c r="Q44" s="63"/>
      <c r="R44" s="59"/>
      <c r="S44" s="40"/>
      <c r="T44" s="65"/>
      <c r="U44" s="64"/>
      <c r="V44" s="64"/>
      <c r="W44" s="64"/>
      <c r="X44" s="40"/>
      <c r="Y44" s="65"/>
      <c r="Z44" s="64" t="s">
        <v>292</v>
      </c>
      <c r="AA44" s="63" t="s">
        <v>293</v>
      </c>
      <c r="AB44" s="64" t="s">
        <v>294</v>
      </c>
      <c r="AC44" s="64"/>
      <c r="AD44" s="1">
        <v>42426</v>
      </c>
      <c r="AE44" s="1">
        <v>42426</v>
      </c>
      <c r="AF44" s="1">
        <v>42451</v>
      </c>
      <c r="AG44" s="18">
        <v>5500000</v>
      </c>
      <c r="AH44" s="61">
        <f t="shared" si="5"/>
        <v>0.89141004862236628</v>
      </c>
      <c r="AI44" s="63"/>
      <c r="AJ44" s="48"/>
      <c r="AK44" s="63"/>
      <c r="AL44" s="63"/>
      <c r="AM44" s="63"/>
      <c r="AN44" s="66"/>
      <c r="AO44" s="63"/>
      <c r="AP44" s="14"/>
      <c r="AQ44" s="67" t="str">
        <f t="shared" ref="AQ44:AQ51" si="10">C44</f>
        <v>서정임</v>
      </c>
      <c r="AR44" s="16">
        <v>42447</v>
      </c>
      <c r="AS44" s="16">
        <v>42447</v>
      </c>
      <c r="AT44" s="7"/>
      <c r="AU44" s="14"/>
      <c r="AV44" s="16">
        <v>42453</v>
      </c>
      <c r="AW44" s="14">
        <f t="shared" si="7"/>
        <v>5500000</v>
      </c>
      <c r="AX44" s="21"/>
      <c r="AY44" s="21"/>
      <c r="AZ44" s="75"/>
      <c r="BA44" s="77"/>
      <c r="BB44" s="75"/>
      <c r="BC44" s="77"/>
      <c r="BD44" s="75"/>
      <c r="BE44" s="77"/>
      <c r="BF44" s="75"/>
      <c r="BG44" s="77"/>
    </row>
    <row r="45" spans="1:59" ht="29.25" customHeight="1">
      <c r="A45" s="67">
        <v>39</v>
      </c>
      <c r="B45" s="63" t="s">
        <v>83</v>
      </c>
      <c r="C45" s="63" t="s">
        <v>205</v>
      </c>
      <c r="D45" s="1">
        <v>42426</v>
      </c>
      <c r="E45" s="63" t="s">
        <v>52</v>
      </c>
      <c r="F45" s="63" t="s">
        <v>289</v>
      </c>
      <c r="G45" s="64" t="s">
        <v>307</v>
      </c>
      <c r="H45" s="64" t="str">
        <f>G45</f>
        <v>상설전시관 대형 마우스용 웹툰 영상 제어 시스템 설계 및 설치 용역</v>
      </c>
      <c r="I45" s="64" t="s">
        <v>291</v>
      </c>
      <c r="J45" s="18">
        <v>6600000</v>
      </c>
      <c r="K45" s="65"/>
      <c r="L45" s="64"/>
      <c r="M45" s="20"/>
      <c r="N45" s="63"/>
      <c r="O45" s="63"/>
      <c r="P45" s="63"/>
      <c r="Q45" s="63"/>
      <c r="R45" s="59"/>
      <c r="S45" s="40"/>
      <c r="T45" s="65"/>
      <c r="U45" s="64"/>
      <c r="V45" s="64"/>
      <c r="W45" s="64"/>
      <c r="X45" s="40"/>
      <c r="Y45" s="65"/>
      <c r="Z45" s="64" t="s">
        <v>295</v>
      </c>
      <c r="AA45" s="63" t="s">
        <v>296</v>
      </c>
      <c r="AB45" s="64" t="s">
        <v>297</v>
      </c>
      <c r="AC45" s="64"/>
      <c r="AD45" s="1">
        <v>42429</v>
      </c>
      <c r="AE45" s="1">
        <v>42429</v>
      </c>
      <c r="AF45" s="1">
        <v>42447</v>
      </c>
      <c r="AG45" s="18">
        <v>6000000</v>
      </c>
      <c r="AH45" s="61">
        <f t="shared" si="5"/>
        <v>0.90909090909090906</v>
      </c>
      <c r="AI45" s="63"/>
      <c r="AJ45" s="48"/>
      <c r="AK45" s="63"/>
      <c r="AL45" s="63"/>
      <c r="AM45" s="63"/>
      <c r="AN45" s="66"/>
      <c r="AO45" s="63"/>
      <c r="AP45" s="14"/>
      <c r="AQ45" s="67" t="str">
        <f t="shared" si="10"/>
        <v>서정임</v>
      </c>
      <c r="AR45" s="16">
        <v>42447</v>
      </c>
      <c r="AS45" s="16">
        <v>42447</v>
      </c>
      <c r="AT45" s="7"/>
      <c r="AU45" s="14"/>
      <c r="AV45" s="16">
        <v>42453</v>
      </c>
      <c r="AW45" s="14">
        <f t="shared" si="7"/>
        <v>6000000</v>
      </c>
      <c r="AX45" s="21"/>
      <c r="AY45" s="21"/>
      <c r="AZ45" s="75"/>
      <c r="BA45" s="77"/>
      <c r="BB45" s="75"/>
      <c r="BC45" s="77"/>
      <c r="BD45" s="75"/>
      <c r="BE45" s="77"/>
      <c r="BF45" s="75"/>
      <c r="BG45" s="77"/>
    </row>
    <row r="46" spans="1:59" ht="29.25" customHeight="1">
      <c r="A46" s="67">
        <v>40</v>
      </c>
      <c r="B46" s="63" t="s">
        <v>83</v>
      </c>
      <c r="C46" s="63" t="s">
        <v>176</v>
      </c>
      <c r="D46" s="1">
        <v>42429</v>
      </c>
      <c r="E46" s="63" t="s">
        <v>52</v>
      </c>
      <c r="F46" s="63" t="s">
        <v>368</v>
      </c>
      <c r="G46" s="64" t="s">
        <v>298</v>
      </c>
      <c r="H46" s="64" t="str">
        <f t="shared" ref="H46:H52" si="11">G46</f>
        <v>한국만화박물관 내부 청소 및 도색 용역</v>
      </c>
      <c r="I46" s="64" t="s">
        <v>299</v>
      </c>
      <c r="J46" s="18">
        <v>13255000</v>
      </c>
      <c r="K46" s="65"/>
      <c r="L46" s="64"/>
      <c r="M46" s="20"/>
      <c r="N46" s="63"/>
      <c r="O46" s="63"/>
      <c r="P46" s="63"/>
      <c r="Q46" s="63"/>
      <c r="R46" s="59"/>
      <c r="S46" s="40"/>
      <c r="T46" s="65"/>
      <c r="U46" s="64"/>
      <c r="V46" s="64"/>
      <c r="W46" s="64"/>
      <c r="X46" s="40"/>
      <c r="Y46" s="65"/>
      <c r="Z46" s="64" t="s">
        <v>300</v>
      </c>
      <c r="AA46" s="63" t="s">
        <v>301</v>
      </c>
      <c r="AB46" s="64" t="s">
        <v>302</v>
      </c>
      <c r="AC46" s="64"/>
      <c r="AD46" s="1">
        <v>42431</v>
      </c>
      <c r="AE46" s="1">
        <v>42433</v>
      </c>
      <c r="AF46" s="1">
        <v>42440</v>
      </c>
      <c r="AG46" s="18">
        <v>11880000</v>
      </c>
      <c r="AH46" s="61">
        <f t="shared" si="5"/>
        <v>0.89626556016597514</v>
      </c>
      <c r="AI46" s="63"/>
      <c r="AJ46" s="48"/>
      <c r="AK46" s="63"/>
      <c r="AL46" s="63"/>
      <c r="AM46" s="63"/>
      <c r="AN46" s="66"/>
      <c r="AO46" s="63"/>
      <c r="AP46" s="14"/>
      <c r="AQ46" s="67" t="str">
        <f t="shared" si="10"/>
        <v>방희정</v>
      </c>
      <c r="AR46" s="16">
        <v>42440</v>
      </c>
      <c r="AS46" s="16">
        <v>42445</v>
      </c>
      <c r="AT46" s="7"/>
      <c r="AU46" s="14"/>
      <c r="AV46" s="16">
        <v>42450</v>
      </c>
      <c r="AW46" s="14">
        <f t="shared" si="7"/>
        <v>11880000</v>
      </c>
      <c r="AX46" s="21"/>
      <c r="AY46" s="21"/>
      <c r="AZ46" s="75"/>
      <c r="BA46" s="77"/>
      <c r="BB46" s="75"/>
      <c r="BC46" s="77"/>
      <c r="BD46" s="75"/>
      <c r="BE46" s="77"/>
      <c r="BF46" s="75"/>
      <c r="BG46" s="77"/>
    </row>
    <row r="47" spans="1:59" ht="29.25" customHeight="1">
      <c r="A47" s="67">
        <v>41</v>
      </c>
      <c r="B47" s="63" t="s">
        <v>83</v>
      </c>
      <c r="C47" s="63" t="s">
        <v>176</v>
      </c>
      <c r="D47" s="1">
        <v>42429</v>
      </c>
      <c r="E47" s="63" t="s">
        <v>91</v>
      </c>
      <c r="F47" s="63" t="s">
        <v>60</v>
      </c>
      <c r="G47" s="64" t="s">
        <v>303</v>
      </c>
      <c r="H47" s="64" t="str">
        <f t="shared" si="11"/>
        <v>한국만화박물관 현수막 거치대 및 인포메이션 철제프레임 제작</v>
      </c>
      <c r="I47" s="64" t="s">
        <v>304</v>
      </c>
      <c r="J47" s="18">
        <v>2340800</v>
      </c>
      <c r="K47" s="65"/>
      <c r="L47" s="64"/>
      <c r="M47" s="20"/>
      <c r="N47" s="63"/>
      <c r="O47" s="63"/>
      <c r="P47" s="63"/>
      <c r="Q47" s="63"/>
      <c r="R47" s="59"/>
      <c r="S47" s="40"/>
      <c r="T47" s="65"/>
      <c r="U47" s="64"/>
      <c r="V47" s="64"/>
      <c r="W47" s="64"/>
      <c r="X47" s="40"/>
      <c r="Y47" s="65"/>
      <c r="Z47" s="64" t="s">
        <v>305</v>
      </c>
      <c r="AA47" s="63" t="s">
        <v>306</v>
      </c>
      <c r="AB47" s="64" t="s">
        <v>367</v>
      </c>
      <c r="AC47" s="64"/>
      <c r="AD47" s="1">
        <v>42433</v>
      </c>
      <c r="AE47" s="1"/>
      <c r="AF47" s="1">
        <v>42440</v>
      </c>
      <c r="AG47" s="18">
        <v>2111400</v>
      </c>
      <c r="AH47" s="61">
        <f t="shared" si="5"/>
        <v>0.90199931647300069</v>
      </c>
      <c r="AI47" s="63"/>
      <c r="AJ47" s="48"/>
      <c r="AK47" s="63"/>
      <c r="AL47" s="63"/>
      <c r="AM47" s="63"/>
      <c r="AN47" s="66"/>
      <c r="AO47" s="63"/>
      <c r="AP47" s="14"/>
      <c r="AQ47" s="67" t="str">
        <f t="shared" si="10"/>
        <v>방희정</v>
      </c>
      <c r="AR47" s="16">
        <v>42440</v>
      </c>
      <c r="AS47" s="16">
        <v>42453</v>
      </c>
      <c r="AT47" s="7"/>
      <c r="AU47" s="14"/>
      <c r="AV47" s="16">
        <v>42461</v>
      </c>
      <c r="AW47" s="14">
        <f t="shared" si="7"/>
        <v>2111400</v>
      </c>
      <c r="AX47" s="21"/>
      <c r="AY47" s="21"/>
      <c r="AZ47" s="75"/>
      <c r="BA47" s="77"/>
      <c r="BB47" s="75"/>
      <c r="BC47" s="77"/>
      <c r="BD47" s="75"/>
      <c r="BE47" s="77"/>
      <c r="BF47" s="75"/>
      <c r="BG47" s="77"/>
    </row>
    <row r="48" spans="1:59" ht="29.25" customHeight="1">
      <c r="A48" s="67">
        <v>42</v>
      </c>
      <c r="B48" s="63" t="s">
        <v>83</v>
      </c>
      <c r="C48" s="63" t="s">
        <v>205</v>
      </c>
      <c r="D48" s="1">
        <v>42419</v>
      </c>
      <c r="E48" s="63" t="s">
        <v>195</v>
      </c>
      <c r="F48" s="22" t="s">
        <v>279</v>
      </c>
      <c r="G48" s="64" t="s">
        <v>280</v>
      </c>
      <c r="H48" s="64" t="str">
        <f t="shared" si="11"/>
        <v>한국만화박물관 상설전시 보완공사</v>
      </c>
      <c r="I48" s="64" t="s">
        <v>281</v>
      </c>
      <c r="J48" s="18">
        <v>29471540</v>
      </c>
      <c r="K48" s="65"/>
      <c r="L48" s="23"/>
      <c r="M48" s="20"/>
      <c r="N48" s="63"/>
      <c r="O48" s="23"/>
      <c r="P48" s="63"/>
      <c r="Q48" s="63"/>
      <c r="R48" s="42"/>
      <c r="S48" s="42"/>
      <c r="T48" s="65"/>
      <c r="U48" s="64"/>
      <c r="V48" s="64"/>
      <c r="W48" s="64"/>
      <c r="X48" s="42"/>
      <c r="Y48" s="65"/>
      <c r="Z48" s="64" t="s">
        <v>344</v>
      </c>
      <c r="AA48" s="63" t="s">
        <v>282</v>
      </c>
      <c r="AB48" s="64" t="s">
        <v>283</v>
      </c>
      <c r="AC48" s="64"/>
      <c r="AD48" s="1">
        <v>42436</v>
      </c>
      <c r="AE48" s="1">
        <v>42436</v>
      </c>
      <c r="AF48" s="1">
        <v>42440</v>
      </c>
      <c r="AG48" s="18">
        <v>26400000</v>
      </c>
      <c r="AH48" s="61">
        <f t="shared" si="5"/>
        <v>0.89577945366954015</v>
      </c>
      <c r="AI48" s="63"/>
      <c r="AJ48" s="48"/>
      <c r="AK48" s="63"/>
      <c r="AL48" s="63"/>
      <c r="AM48" s="63"/>
      <c r="AN48" s="66"/>
      <c r="AO48" s="63"/>
      <c r="AP48" s="14"/>
      <c r="AQ48" s="67" t="str">
        <f t="shared" si="10"/>
        <v>서정임</v>
      </c>
      <c r="AR48" s="16">
        <v>42440</v>
      </c>
      <c r="AS48" s="16">
        <v>42445</v>
      </c>
      <c r="AT48" s="7"/>
      <c r="AU48" s="14"/>
      <c r="AV48" s="16">
        <v>42450</v>
      </c>
      <c r="AW48" s="14">
        <f t="shared" si="7"/>
        <v>26400000</v>
      </c>
      <c r="AX48" s="21"/>
      <c r="AY48" s="21"/>
      <c r="AZ48" s="75"/>
      <c r="BA48" s="77"/>
      <c r="BB48" s="75"/>
      <c r="BC48" s="77"/>
      <c r="BD48" s="75"/>
      <c r="BE48" s="77"/>
      <c r="BF48" s="75"/>
      <c r="BG48" s="77"/>
    </row>
    <row r="49" spans="1:59" ht="29.25" customHeight="1">
      <c r="A49" s="24">
        <v>43</v>
      </c>
      <c r="B49" s="26" t="s">
        <v>139</v>
      </c>
      <c r="C49" s="26" t="s">
        <v>140</v>
      </c>
      <c r="D49" s="25">
        <v>42419</v>
      </c>
      <c r="E49" s="26" t="s">
        <v>91</v>
      </c>
      <c r="F49" s="38" t="s">
        <v>269</v>
      </c>
      <c r="G49" s="27" t="s">
        <v>270</v>
      </c>
      <c r="H49" s="27" t="str">
        <f t="shared" si="11"/>
        <v>만화도서관 2016년도 국내외 도서 및 비도서(연간단가계약) 구입</v>
      </c>
      <c r="I49" s="27" t="s">
        <v>271</v>
      </c>
      <c r="J49" s="28">
        <v>38228000</v>
      </c>
      <c r="K49" s="29">
        <v>42422</v>
      </c>
      <c r="L49" s="39" t="s">
        <v>273</v>
      </c>
      <c r="M49" s="37">
        <v>0.9</v>
      </c>
      <c r="N49" s="26" t="s">
        <v>272</v>
      </c>
      <c r="O49" s="39" t="s">
        <v>274</v>
      </c>
      <c r="P49" s="26" t="s">
        <v>118</v>
      </c>
      <c r="Q49" s="26" t="s">
        <v>275</v>
      </c>
      <c r="R49" s="41">
        <v>38228000</v>
      </c>
      <c r="S49" s="41">
        <v>38330546.619999997</v>
      </c>
      <c r="T49" s="29">
        <v>42426</v>
      </c>
      <c r="U49" s="27">
        <v>34</v>
      </c>
      <c r="V49" s="27" t="s">
        <v>276</v>
      </c>
      <c r="W49" s="27" t="s">
        <v>277</v>
      </c>
      <c r="X49" s="41">
        <v>34505100</v>
      </c>
      <c r="Y49" s="29">
        <v>42424</v>
      </c>
      <c r="Z49" s="27" t="s">
        <v>276</v>
      </c>
      <c r="AA49" s="26" t="s">
        <v>278</v>
      </c>
      <c r="AB49" s="27" t="s">
        <v>277</v>
      </c>
      <c r="AC49" s="27">
        <v>1</v>
      </c>
      <c r="AD49" s="25">
        <v>42438</v>
      </c>
      <c r="AE49" s="25"/>
      <c r="AF49" s="25">
        <v>42735</v>
      </c>
      <c r="AG49" s="28">
        <v>34505100</v>
      </c>
      <c r="AH49" s="62">
        <f>SUM(AG49/S49)</f>
        <v>0.90019848509011435</v>
      </c>
      <c r="AI49" s="26"/>
      <c r="AJ49" s="49"/>
      <c r="AK49" s="26"/>
      <c r="AL49" s="26"/>
      <c r="AM49" s="26"/>
      <c r="AN49" s="31"/>
      <c r="AO49" s="26"/>
      <c r="AP49" s="35"/>
      <c r="AQ49" s="24" t="str">
        <f t="shared" si="10"/>
        <v>김연희</v>
      </c>
      <c r="AR49" s="32"/>
      <c r="AS49" s="32"/>
      <c r="AT49" s="33"/>
      <c r="AU49" s="35"/>
      <c r="AV49" s="32"/>
      <c r="AW49" s="35"/>
      <c r="AX49" s="32">
        <v>42480</v>
      </c>
      <c r="AY49" s="35">
        <v>2427660</v>
      </c>
      <c r="AZ49" s="76"/>
      <c r="BA49" s="80"/>
      <c r="BB49" s="76"/>
      <c r="BC49" s="80"/>
      <c r="BD49" s="76"/>
      <c r="BE49" s="80"/>
      <c r="BF49" s="76"/>
      <c r="BG49" s="80"/>
    </row>
    <row r="50" spans="1:59" ht="29.25" customHeight="1">
      <c r="A50" s="67">
        <v>44</v>
      </c>
      <c r="B50" s="63" t="s">
        <v>75</v>
      </c>
      <c r="C50" s="63" t="s">
        <v>103</v>
      </c>
      <c r="D50" s="1">
        <v>42419</v>
      </c>
      <c r="E50" s="63" t="s">
        <v>91</v>
      </c>
      <c r="F50" s="22" t="s">
        <v>60</v>
      </c>
      <c r="G50" s="64" t="s">
        <v>308</v>
      </c>
      <c r="H50" s="64" t="str">
        <f t="shared" si="11"/>
        <v>통합백신관리 솔류션 및 백신 도입</v>
      </c>
      <c r="I50" s="64" t="s">
        <v>309</v>
      </c>
      <c r="J50" s="18">
        <v>5636400</v>
      </c>
      <c r="K50" s="65"/>
      <c r="L50" s="23"/>
      <c r="M50" s="20"/>
      <c r="N50" s="63"/>
      <c r="O50" s="23"/>
      <c r="P50" s="63"/>
      <c r="Q50" s="63"/>
      <c r="R50" s="42"/>
      <c r="S50" s="42"/>
      <c r="T50" s="65"/>
      <c r="U50" s="64"/>
      <c r="V50" s="64"/>
      <c r="W50" s="64"/>
      <c r="X50" s="42"/>
      <c r="Y50" s="65"/>
      <c r="Z50" s="64" t="s">
        <v>310</v>
      </c>
      <c r="AA50" s="63" t="s">
        <v>311</v>
      </c>
      <c r="AB50" s="64" t="s">
        <v>312</v>
      </c>
      <c r="AC50" s="64"/>
      <c r="AD50" s="1">
        <v>42440</v>
      </c>
      <c r="AE50" s="1"/>
      <c r="AF50" s="1">
        <v>42460</v>
      </c>
      <c r="AG50" s="18">
        <v>5368000</v>
      </c>
      <c r="AH50" s="61">
        <f>SUM(AG50/J50)</f>
        <v>0.95238095238095233</v>
      </c>
      <c r="AI50" s="63"/>
      <c r="AJ50" s="48"/>
      <c r="AK50" s="63"/>
      <c r="AL50" s="63"/>
      <c r="AM50" s="63"/>
      <c r="AN50" s="66"/>
      <c r="AO50" s="63"/>
      <c r="AP50" s="14"/>
      <c r="AQ50" s="67" t="str">
        <f t="shared" si="10"/>
        <v>이인철</v>
      </c>
      <c r="AR50" s="16">
        <v>42447</v>
      </c>
      <c r="AS50" s="16">
        <v>42451</v>
      </c>
      <c r="AT50" s="7"/>
      <c r="AU50" s="14"/>
      <c r="AV50" s="16">
        <v>42453</v>
      </c>
      <c r="AW50" s="14">
        <f t="shared" si="7"/>
        <v>5368000</v>
      </c>
      <c r="AX50" s="21"/>
      <c r="AY50" s="21"/>
      <c r="AZ50" s="75"/>
      <c r="BA50" s="77"/>
      <c r="BB50" s="75"/>
      <c r="BC50" s="77"/>
      <c r="BD50" s="75"/>
      <c r="BE50" s="77"/>
      <c r="BF50" s="75"/>
      <c r="BG50" s="77"/>
    </row>
    <row r="51" spans="1:59" ht="29.25" customHeight="1">
      <c r="A51" s="24">
        <v>45</v>
      </c>
      <c r="B51" s="26" t="s">
        <v>75</v>
      </c>
      <c r="C51" s="26" t="s">
        <v>103</v>
      </c>
      <c r="D51" s="25">
        <v>42424</v>
      </c>
      <c r="E51" s="26" t="s">
        <v>52</v>
      </c>
      <c r="F51" s="26" t="s">
        <v>60</v>
      </c>
      <c r="G51" s="27" t="s">
        <v>313</v>
      </c>
      <c r="H51" s="27" t="str">
        <f t="shared" si="11"/>
        <v>한국만화영상진흥원 청사 방역용역</v>
      </c>
      <c r="I51" s="27" t="s">
        <v>314</v>
      </c>
      <c r="J51" s="28">
        <v>3680000</v>
      </c>
      <c r="K51" s="29"/>
      <c r="L51" s="27"/>
      <c r="M51" s="37"/>
      <c r="N51" s="26"/>
      <c r="O51" s="26"/>
      <c r="P51" s="26"/>
      <c r="Q51" s="26"/>
      <c r="R51" s="60"/>
      <c r="S51" s="43"/>
      <c r="T51" s="29"/>
      <c r="U51" s="27"/>
      <c r="V51" s="27"/>
      <c r="W51" s="27"/>
      <c r="X51" s="43"/>
      <c r="Y51" s="29"/>
      <c r="Z51" s="27" t="s">
        <v>315</v>
      </c>
      <c r="AA51" s="26" t="s">
        <v>316</v>
      </c>
      <c r="AB51" s="27" t="s">
        <v>317</v>
      </c>
      <c r="AC51" s="27"/>
      <c r="AD51" s="25">
        <v>42440</v>
      </c>
      <c r="AE51" s="25">
        <v>42443</v>
      </c>
      <c r="AF51" s="25">
        <v>42704</v>
      </c>
      <c r="AG51" s="28">
        <v>3333500</v>
      </c>
      <c r="AH51" s="62">
        <f>SUM(AG51/J51)</f>
        <v>0.90584239130434785</v>
      </c>
      <c r="AI51" s="26"/>
      <c r="AJ51" s="49"/>
      <c r="AK51" s="26"/>
      <c r="AL51" s="26"/>
      <c r="AM51" s="26"/>
      <c r="AN51" s="31"/>
      <c r="AO51" s="26"/>
      <c r="AP51" s="35"/>
      <c r="AQ51" s="24" t="str">
        <f t="shared" si="10"/>
        <v>이인철</v>
      </c>
      <c r="AR51" s="32"/>
      <c r="AS51" s="32"/>
      <c r="AT51" s="33"/>
      <c r="AU51" s="35"/>
      <c r="AV51" s="32"/>
      <c r="AW51" s="35"/>
      <c r="AX51" s="32">
        <v>42453</v>
      </c>
      <c r="AY51" s="35">
        <v>666700</v>
      </c>
      <c r="AZ51" s="32">
        <v>42514</v>
      </c>
      <c r="BA51" s="80">
        <v>666700</v>
      </c>
      <c r="BB51" s="76"/>
      <c r="BC51" s="80"/>
      <c r="BD51" s="76"/>
      <c r="BE51" s="80"/>
      <c r="BF51" s="76"/>
      <c r="BG51" s="80"/>
    </row>
    <row r="52" spans="1:59" ht="29.25" customHeight="1">
      <c r="A52" s="67">
        <v>46</v>
      </c>
      <c r="B52" s="63" t="s">
        <v>139</v>
      </c>
      <c r="C52" s="63" t="s">
        <v>318</v>
      </c>
      <c r="D52" s="1">
        <v>42429</v>
      </c>
      <c r="E52" s="63" t="s">
        <v>52</v>
      </c>
      <c r="F52" s="63" t="s">
        <v>60</v>
      </c>
      <c r="G52" s="64" t="s">
        <v>319</v>
      </c>
      <c r="H52" s="64" t="str">
        <f t="shared" si="11"/>
        <v>2016 만화등록문화재 영인본 영어판 번역 용역</v>
      </c>
      <c r="I52" s="64" t="s">
        <v>320</v>
      </c>
      <c r="J52" s="18">
        <v>13000000</v>
      </c>
      <c r="K52" s="65"/>
      <c r="L52" s="64"/>
      <c r="M52" s="20"/>
      <c r="N52" s="63"/>
      <c r="O52" s="63"/>
      <c r="P52" s="63"/>
      <c r="Q52" s="63"/>
      <c r="R52" s="59"/>
      <c r="S52" s="40"/>
      <c r="T52" s="65"/>
      <c r="U52" s="64"/>
      <c r="V52" s="64"/>
      <c r="W52" s="64"/>
      <c r="X52" s="40"/>
      <c r="Y52" s="65"/>
      <c r="Z52" s="64" t="s">
        <v>321</v>
      </c>
      <c r="AA52" s="63" t="s">
        <v>322</v>
      </c>
      <c r="AB52" s="64" t="s">
        <v>323</v>
      </c>
      <c r="AC52" s="64"/>
      <c r="AD52" s="1">
        <v>42440</v>
      </c>
      <c r="AE52" s="1">
        <v>42440</v>
      </c>
      <c r="AF52" s="1">
        <v>42503</v>
      </c>
      <c r="AG52" s="18">
        <v>12500000</v>
      </c>
      <c r="AH52" s="61">
        <f t="shared" ref="AH52:AH60" si="12">SUM(AG52/J52)</f>
        <v>0.96153846153846156</v>
      </c>
      <c r="AI52" s="63"/>
      <c r="AJ52" s="48"/>
      <c r="AK52" s="63"/>
      <c r="AL52" s="63"/>
      <c r="AM52" s="63"/>
      <c r="AN52" s="66"/>
      <c r="AO52" s="63"/>
      <c r="AP52" s="14"/>
      <c r="AQ52" s="67" t="str">
        <f>C52</f>
        <v>심리나</v>
      </c>
      <c r="AR52" s="16">
        <v>42499</v>
      </c>
      <c r="AS52" s="16">
        <v>42499</v>
      </c>
      <c r="AT52" s="7"/>
      <c r="AU52" s="14"/>
      <c r="AV52" s="16">
        <v>42502</v>
      </c>
      <c r="AW52" s="14">
        <f>SUM(AG52-AU52)</f>
        <v>12500000</v>
      </c>
      <c r="AX52" s="21"/>
      <c r="AY52" s="21"/>
      <c r="AZ52" s="75"/>
      <c r="BA52" s="77"/>
      <c r="BB52" s="75"/>
      <c r="BC52" s="77"/>
      <c r="BD52" s="75"/>
      <c r="BE52" s="77"/>
      <c r="BF52" s="75"/>
      <c r="BG52" s="77"/>
    </row>
    <row r="53" spans="1:59" ht="29.25" customHeight="1">
      <c r="A53" s="67">
        <v>47</v>
      </c>
      <c r="B53" s="63" t="s">
        <v>83</v>
      </c>
      <c r="C53" s="63" t="s">
        <v>259</v>
      </c>
      <c r="D53" s="1">
        <v>42433</v>
      </c>
      <c r="E53" s="63" t="s">
        <v>52</v>
      </c>
      <c r="F53" s="63" t="s">
        <v>324</v>
      </c>
      <c r="G53" s="64" t="s">
        <v>325</v>
      </c>
      <c r="H53" s="64" t="str">
        <f>G53</f>
        <v>한국만화박물관 4D상영관 시스템 교체 설치 용역</v>
      </c>
      <c r="I53" s="64" t="s">
        <v>352</v>
      </c>
      <c r="J53" s="18">
        <v>45430000</v>
      </c>
      <c r="K53" s="65">
        <v>42438</v>
      </c>
      <c r="L53" s="64"/>
      <c r="M53" s="20">
        <v>0.87744999999999995</v>
      </c>
      <c r="N53" s="63" t="s">
        <v>327</v>
      </c>
      <c r="O53" s="63" t="s">
        <v>327</v>
      </c>
      <c r="P53" s="63" t="s">
        <v>118</v>
      </c>
      <c r="Q53" s="63" t="s">
        <v>275</v>
      </c>
      <c r="R53" s="42">
        <v>45430000</v>
      </c>
      <c r="S53" s="42">
        <v>45632450</v>
      </c>
      <c r="T53" s="65">
        <v>42433</v>
      </c>
      <c r="U53" s="64">
        <v>5</v>
      </c>
      <c r="V53" s="64" t="s">
        <v>328</v>
      </c>
      <c r="W53" s="64" t="s">
        <v>329</v>
      </c>
      <c r="X53" s="42">
        <v>43210000</v>
      </c>
      <c r="Y53" s="65">
        <v>42439</v>
      </c>
      <c r="Z53" s="64" t="s">
        <v>328</v>
      </c>
      <c r="AA53" s="63" t="s">
        <v>330</v>
      </c>
      <c r="AB53" s="64" t="s">
        <v>329</v>
      </c>
      <c r="AC53" s="64">
        <v>1</v>
      </c>
      <c r="AD53" s="1">
        <v>42440</v>
      </c>
      <c r="AE53" s="1">
        <v>42441</v>
      </c>
      <c r="AF53" s="1">
        <v>42443</v>
      </c>
      <c r="AG53" s="18">
        <v>43210000</v>
      </c>
      <c r="AH53" s="61">
        <f>SUM(AG53/S53)</f>
        <v>0.94691387378937575</v>
      </c>
      <c r="AI53" s="63"/>
      <c r="AJ53" s="48"/>
      <c r="AK53" s="63"/>
      <c r="AL53" s="63"/>
      <c r="AM53" s="63"/>
      <c r="AN53" s="66"/>
      <c r="AO53" s="63"/>
      <c r="AP53" s="14"/>
      <c r="AQ53" s="67" t="str">
        <f t="shared" ref="AQ53" si="13">C53</f>
        <v>김현재</v>
      </c>
      <c r="AR53" s="16">
        <v>42440</v>
      </c>
      <c r="AS53" s="16">
        <v>42445</v>
      </c>
      <c r="AT53" s="7"/>
      <c r="AU53" s="14"/>
      <c r="AV53" s="16">
        <v>42450</v>
      </c>
      <c r="AW53" s="14">
        <f>SUM(AG53-AU53)</f>
        <v>43210000</v>
      </c>
      <c r="AX53" s="21"/>
      <c r="AY53" s="21"/>
      <c r="AZ53" s="75"/>
      <c r="BA53" s="77"/>
      <c r="BB53" s="75"/>
      <c r="BC53" s="77"/>
      <c r="BD53" s="75"/>
      <c r="BE53" s="77"/>
      <c r="BF53" s="75"/>
      <c r="BG53" s="77"/>
    </row>
    <row r="54" spans="1:59" ht="29.25" customHeight="1">
      <c r="A54" s="67">
        <v>48</v>
      </c>
      <c r="B54" s="63" t="s">
        <v>83</v>
      </c>
      <c r="C54" s="63" t="s">
        <v>205</v>
      </c>
      <c r="D54" s="1">
        <v>42433</v>
      </c>
      <c r="E54" s="63" t="s">
        <v>52</v>
      </c>
      <c r="F54" s="63" t="s">
        <v>60</v>
      </c>
      <c r="G54" s="64" t="s">
        <v>331</v>
      </c>
      <c r="H54" s="64" t="str">
        <f>G54</f>
        <v>이상무 작가 추모전 전시 설치 용역</v>
      </c>
      <c r="I54" s="64" t="s">
        <v>332</v>
      </c>
      <c r="J54" s="18">
        <v>18700000</v>
      </c>
      <c r="K54" s="65"/>
      <c r="L54" s="64"/>
      <c r="M54" s="20"/>
      <c r="N54" s="63"/>
      <c r="O54" s="63"/>
      <c r="P54" s="63"/>
      <c r="Q54" s="63"/>
      <c r="R54" s="42"/>
      <c r="S54" s="42"/>
      <c r="T54" s="65"/>
      <c r="U54" s="64"/>
      <c r="V54" s="64"/>
      <c r="W54" s="64"/>
      <c r="X54" s="42"/>
      <c r="Y54" s="65"/>
      <c r="Z54" s="64" t="s">
        <v>333</v>
      </c>
      <c r="AA54" s="63" t="s">
        <v>335</v>
      </c>
      <c r="AB54" s="64" t="s">
        <v>334</v>
      </c>
      <c r="AC54" s="64"/>
      <c r="AD54" s="1">
        <v>42440</v>
      </c>
      <c r="AE54" s="1">
        <v>42440</v>
      </c>
      <c r="AF54" s="1">
        <v>42451</v>
      </c>
      <c r="AG54" s="18">
        <v>16830000</v>
      </c>
      <c r="AH54" s="61">
        <f t="shared" si="12"/>
        <v>0.9</v>
      </c>
      <c r="AI54" s="63"/>
      <c r="AJ54" s="48"/>
      <c r="AK54" s="63"/>
      <c r="AL54" s="63"/>
      <c r="AM54" s="63"/>
      <c r="AN54" s="66"/>
      <c r="AO54" s="63"/>
      <c r="AP54" s="14"/>
      <c r="AQ54" s="67" t="str">
        <f>C54</f>
        <v>서정임</v>
      </c>
      <c r="AR54" s="16">
        <v>42451</v>
      </c>
      <c r="AS54" s="16">
        <v>42454</v>
      </c>
      <c r="AT54" s="7"/>
      <c r="AU54" s="14"/>
      <c r="AV54" s="16">
        <v>42460</v>
      </c>
      <c r="AW54" s="14">
        <f>SUM(AG54-AU54)</f>
        <v>16830000</v>
      </c>
      <c r="AX54" s="21"/>
      <c r="AY54" s="21"/>
      <c r="AZ54" s="75"/>
      <c r="BA54" s="77"/>
      <c r="BB54" s="75"/>
      <c r="BC54" s="77"/>
      <c r="BD54" s="75"/>
      <c r="BE54" s="77"/>
      <c r="BF54" s="75"/>
      <c r="BG54" s="77"/>
    </row>
    <row r="55" spans="1:59" ht="29.25" customHeight="1">
      <c r="A55" s="67">
        <v>49</v>
      </c>
      <c r="B55" s="63" t="s">
        <v>75</v>
      </c>
      <c r="C55" s="63" t="s">
        <v>103</v>
      </c>
      <c r="D55" s="1">
        <v>42440</v>
      </c>
      <c r="E55" s="63" t="s">
        <v>52</v>
      </c>
      <c r="F55" s="63" t="s">
        <v>60</v>
      </c>
      <c r="G55" s="64" t="s">
        <v>336</v>
      </c>
      <c r="H55" s="64" t="str">
        <f>G55</f>
        <v>청사 외벽유리 청소용역</v>
      </c>
      <c r="I55" s="64" t="s">
        <v>337</v>
      </c>
      <c r="J55" s="18">
        <v>5199700</v>
      </c>
      <c r="K55" s="65"/>
      <c r="L55" s="64"/>
      <c r="M55" s="20"/>
      <c r="N55" s="63"/>
      <c r="O55" s="63"/>
      <c r="P55" s="63"/>
      <c r="Q55" s="63"/>
      <c r="R55" s="59"/>
      <c r="S55" s="40"/>
      <c r="T55" s="65"/>
      <c r="U55" s="64"/>
      <c r="V55" s="64"/>
      <c r="W55" s="64"/>
      <c r="X55" s="40"/>
      <c r="Y55" s="65"/>
      <c r="Z55" s="64" t="s">
        <v>315</v>
      </c>
      <c r="AA55" s="63" t="s">
        <v>316</v>
      </c>
      <c r="AB55" s="64" t="s">
        <v>317</v>
      </c>
      <c r="AC55" s="64"/>
      <c r="AD55" s="1">
        <v>42440</v>
      </c>
      <c r="AE55" s="1">
        <v>42443</v>
      </c>
      <c r="AF55" s="1">
        <v>42445</v>
      </c>
      <c r="AG55" s="18">
        <v>4999500</v>
      </c>
      <c r="AH55" s="61">
        <f t="shared" si="12"/>
        <v>0.96149777871800302</v>
      </c>
      <c r="AI55" s="63"/>
      <c r="AJ55" s="48"/>
      <c r="AK55" s="63"/>
      <c r="AL55" s="63"/>
      <c r="AM55" s="63"/>
      <c r="AN55" s="66"/>
      <c r="AO55" s="63"/>
      <c r="AP55" s="14"/>
      <c r="AQ55" s="67" t="str">
        <f>C55</f>
        <v>이인철</v>
      </c>
      <c r="AR55" s="16">
        <v>42445</v>
      </c>
      <c r="AS55" s="16">
        <v>42445</v>
      </c>
      <c r="AT55" s="7"/>
      <c r="AU55" s="14"/>
      <c r="AV55" s="16">
        <v>42453</v>
      </c>
      <c r="AW55" s="14">
        <f>SUM(AG55-AU55)</f>
        <v>4999500</v>
      </c>
      <c r="AX55" s="21"/>
      <c r="AY55" s="21"/>
      <c r="AZ55" s="75"/>
      <c r="BA55" s="77"/>
      <c r="BB55" s="75"/>
      <c r="BC55" s="77"/>
      <c r="BD55" s="75"/>
      <c r="BE55" s="77"/>
      <c r="BF55" s="75"/>
      <c r="BG55" s="77"/>
    </row>
    <row r="56" spans="1:59" ht="29.25" customHeight="1">
      <c r="A56" s="24">
        <v>50</v>
      </c>
      <c r="B56" s="26" t="s">
        <v>201</v>
      </c>
      <c r="C56" s="26" t="s">
        <v>354</v>
      </c>
      <c r="D56" s="25">
        <v>42439</v>
      </c>
      <c r="E56" s="26" t="s">
        <v>52</v>
      </c>
      <c r="F56" s="26" t="s">
        <v>60</v>
      </c>
      <c r="G56" s="27" t="s">
        <v>355</v>
      </c>
      <c r="H56" s="27" t="str">
        <f t="shared" ref="H56:H57" si="14">G56</f>
        <v>2016년도 K-Comics 아카데미 교육실 및 교육기기 유지보수</v>
      </c>
      <c r="I56" s="27" t="s">
        <v>356</v>
      </c>
      <c r="J56" s="28">
        <v>9900000</v>
      </c>
      <c r="K56" s="29"/>
      <c r="L56" s="27"/>
      <c r="M56" s="37"/>
      <c r="N56" s="26"/>
      <c r="O56" s="26"/>
      <c r="P56" s="26"/>
      <c r="Q56" s="26"/>
      <c r="R56" s="60"/>
      <c r="S56" s="43"/>
      <c r="T56" s="29"/>
      <c r="U56" s="27"/>
      <c r="V56" s="27"/>
      <c r="W56" s="27"/>
      <c r="X56" s="43"/>
      <c r="Y56" s="29"/>
      <c r="Z56" s="27" t="s">
        <v>163</v>
      </c>
      <c r="AA56" s="26" t="s">
        <v>164</v>
      </c>
      <c r="AB56" s="27" t="s">
        <v>165</v>
      </c>
      <c r="AC56" s="27"/>
      <c r="AD56" s="25">
        <v>42443</v>
      </c>
      <c r="AE56" s="25">
        <v>42461</v>
      </c>
      <c r="AF56" s="25">
        <v>42766</v>
      </c>
      <c r="AG56" s="28">
        <v>9200000</v>
      </c>
      <c r="AH56" s="62">
        <f t="shared" si="12"/>
        <v>0.92929292929292928</v>
      </c>
      <c r="AI56" s="26"/>
      <c r="AJ56" s="49"/>
      <c r="AK56" s="26"/>
      <c r="AL56" s="26"/>
      <c r="AM56" s="26"/>
      <c r="AN56" s="31"/>
      <c r="AO56" s="26"/>
      <c r="AP56" s="35"/>
      <c r="AQ56" s="24" t="str">
        <f t="shared" ref="AQ56" si="15">C56</f>
        <v>김보금</v>
      </c>
      <c r="AR56" s="32"/>
      <c r="AS56" s="32"/>
      <c r="AT56" s="33"/>
      <c r="AU56" s="35"/>
      <c r="AV56" s="32"/>
      <c r="AW56" s="35"/>
      <c r="AX56" s="32">
        <v>42499</v>
      </c>
      <c r="AY56" s="35">
        <v>920000</v>
      </c>
      <c r="AZ56" s="76"/>
      <c r="BA56" s="80"/>
      <c r="BB56" s="76"/>
      <c r="BC56" s="80"/>
      <c r="BD56" s="76"/>
      <c r="BE56" s="80"/>
      <c r="BF56" s="76"/>
      <c r="BG56" s="80"/>
    </row>
    <row r="57" spans="1:59" ht="29.25" customHeight="1">
      <c r="A57" s="68">
        <v>51</v>
      </c>
      <c r="B57" s="69" t="s">
        <v>75</v>
      </c>
      <c r="C57" s="69" t="s">
        <v>349</v>
      </c>
      <c r="D57" s="1">
        <v>42433</v>
      </c>
      <c r="E57" s="69" t="s">
        <v>52</v>
      </c>
      <c r="F57" s="69" t="s">
        <v>60</v>
      </c>
      <c r="G57" s="70" t="s">
        <v>353</v>
      </c>
      <c r="H57" s="70" t="str">
        <f t="shared" si="14"/>
        <v>2016년 부천만화창작스튜디오 정보통신시스템 유지보수 용역</v>
      </c>
      <c r="I57" s="70" t="s">
        <v>350</v>
      </c>
      <c r="J57" s="18">
        <v>5000000</v>
      </c>
      <c r="K57" s="72"/>
      <c r="L57" s="70"/>
      <c r="M57" s="20"/>
      <c r="N57" s="69"/>
      <c r="O57" s="69"/>
      <c r="P57" s="69"/>
      <c r="Q57" s="69"/>
      <c r="R57" s="59"/>
      <c r="S57" s="40"/>
      <c r="T57" s="72"/>
      <c r="U57" s="70"/>
      <c r="V57" s="70"/>
      <c r="W57" s="70"/>
      <c r="X57" s="40"/>
      <c r="Y57" s="72"/>
      <c r="Z57" s="70" t="s">
        <v>213</v>
      </c>
      <c r="AA57" s="69" t="s">
        <v>214</v>
      </c>
      <c r="AB57" s="70" t="s">
        <v>215</v>
      </c>
      <c r="AC57" s="70"/>
      <c r="AD57" s="1">
        <v>42445</v>
      </c>
      <c r="AE57" s="1">
        <v>42445</v>
      </c>
      <c r="AF57" s="1">
        <v>42735</v>
      </c>
      <c r="AG57" s="18">
        <v>4500000</v>
      </c>
      <c r="AH57" s="61">
        <f t="shared" si="12"/>
        <v>0.9</v>
      </c>
      <c r="AI57" s="69" t="s">
        <v>482</v>
      </c>
      <c r="AJ57" s="48">
        <v>42488</v>
      </c>
      <c r="AK57" s="69" t="s">
        <v>483</v>
      </c>
      <c r="AL57" s="69"/>
      <c r="AM57" s="69"/>
      <c r="AN57" s="71"/>
      <c r="AO57" s="69"/>
      <c r="AP57" s="14">
        <v>900000</v>
      </c>
      <c r="AQ57" s="68" t="str">
        <f>C57</f>
        <v>정기선</v>
      </c>
      <c r="AR57" s="16">
        <v>42489</v>
      </c>
      <c r="AS57" s="16">
        <v>42492</v>
      </c>
      <c r="AT57" s="7"/>
      <c r="AU57" s="14"/>
      <c r="AV57" s="16">
        <v>42493</v>
      </c>
      <c r="AW57" s="14">
        <f>SUM(AP57-AU57-AY57)</f>
        <v>450000</v>
      </c>
      <c r="AX57" s="16">
        <v>42461</v>
      </c>
      <c r="AY57" s="14">
        <v>450000</v>
      </c>
      <c r="AZ57" s="75"/>
      <c r="BA57" s="77"/>
      <c r="BB57" s="75"/>
      <c r="BC57" s="77"/>
      <c r="BD57" s="75"/>
      <c r="BE57" s="77"/>
      <c r="BF57" s="75"/>
      <c r="BG57" s="77"/>
    </row>
    <row r="58" spans="1:59" ht="29.25" customHeight="1">
      <c r="A58" s="67">
        <v>52</v>
      </c>
      <c r="B58" s="63" t="s">
        <v>153</v>
      </c>
      <c r="C58" s="63" t="s">
        <v>253</v>
      </c>
      <c r="D58" s="1">
        <v>42445</v>
      </c>
      <c r="E58" s="63" t="s">
        <v>91</v>
      </c>
      <c r="F58" s="63" t="s">
        <v>60</v>
      </c>
      <c r="G58" s="64" t="s">
        <v>358</v>
      </c>
      <c r="H58" s="64" t="str">
        <f>G58</f>
        <v>우리원 및 만화이미지 대외 홍보를 위한 만화도서 구입</v>
      </c>
      <c r="I58" s="64" t="s">
        <v>359</v>
      </c>
      <c r="J58" s="18">
        <v>52920</v>
      </c>
      <c r="K58" s="65"/>
      <c r="L58" s="64"/>
      <c r="M58" s="20"/>
      <c r="N58" s="63"/>
      <c r="O58" s="63"/>
      <c r="P58" s="63"/>
      <c r="Q58" s="63"/>
      <c r="R58" s="59"/>
      <c r="S58" s="40"/>
      <c r="T58" s="65"/>
      <c r="U58" s="64"/>
      <c r="V58" s="64"/>
      <c r="W58" s="64"/>
      <c r="X58" s="40"/>
      <c r="Y58" s="65"/>
      <c r="Z58" s="64" t="s">
        <v>158</v>
      </c>
      <c r="AA58" s="63" t="s">
        <v>360</v>
      </c>
      <c r="AB58" s="64" t="s">
        <v>160</v>
      </c>
      <c r="AC58" s="64"/>
      <c r="AD58" s="1">
        <v>42445</v>
      </c>
      <c r="AE58" s="1"/>
      <c r="AF58" s="1">
        <v>42446</v>
      </c>
      <c r="AG58" s="18">
        <v>47040</v>
      </c>
      <c r="AH58" s="61">
        <f t="shared" si="12"/>
        <v>0.88888888888888884</v>
      </c>
      <c r="AI58" s="63"/>
      <c r="AJ58" s="48"/>
      <c r="AK58" s="63"/>
      <c r="AL58" s="63"/>
      <c r="AM58" s="63"/>
      <c r="AN58" s="66"/>
      <c r="AO58" s="63"/>
      <c r="AP58" s="14"/>
      <c r="AQ58" s="67" t="str">
        <f>C58</f>
        <v>이효재</v>
      </c>
      <c r="AR58" s="16">
        <v>42446</v>
      </c>
      <c r="AS58" s="16">
        <v>42451</v>
      </c>
      <c r="AT58" s="7"/>
      <c r="AU58" s="14"/>
      <c r="AV58" s="16">
        <v>42461</v>
      </c>
      <c r="AW58" s="14">
        <f>SUM(AG58-AU58)</f>
        <v>47040</v>
      </c>
      <c r="AX58" s="21"/>
      <c r="AY58" s="21"/>
      <c r="AZ58" s="75"/>
      <c r="BA58" s="77"/>
      <c r="BB58" s="75"/>
      <c r="BC58" s="77"/>
      <c r="BD58" s="75"/>
      <c r="BE58" s="77"/>
      <c r="BF58" s="75"/>
      <c r="BG58" s="77"/>
    </row>
    <row r="59" spans="1:59" ht="29.25" customHeight="1">
      <c r="A59" s="67">
        <v>53</v>
      </c>
      <c r="B59" s="63" t="s">
        <v>139</v>
      </c>
      <c r="C59" s="63" t="s">
        <v>338</v>
      </c>
      <c r="D59" s="1">
        <v>42438</v>
      </c>
      <c r="E59" s="63" t="s">
        <v>52</v>
      </c>
      <c r="F59" s="63" t="s">
        <v>60</v>
      </c>
      <c r="G59" s="64" t="s">
        <v>339</v>
      </c>
      <c r="H59" s="64" t="str">
        <f>G59</f>
        <v>만화정보유(일일만화도서) 구축용역</v>
      </c>
      <c r="I59" s="64" t="s">
        <v>351</v>
      </c>
      <c r="J59" s="18">
        <v>6600000</v>
      </c>
      <c r="K59" s="65"/>
      <c r="L59" s="64"/>
      <c r="M59" s="20"/>
      <c r="N59" s="63"/>
      <c r="O59" s="63"/>
      <c r="P59" s="63"/>
      <c r="Q59" s="63"/>
      <c r="R59" s="59"/>
      <c r="S59" s="40"/>
      <c r="T59" s="65"/>
      <c r="U59" s="64"/>
      <c r="V59" s="64"/>
      <c r="W59" s="64"/>
      <c r="X59" s="40"/>
      <c r="Y59" s="65"/>
      <c r="Z59" s="64" t="s">
        <v>340</v>
      </c>
      <c r="AA59" s="63" t="s">
        <v>341</v>
      </c>
      <c r="AB59" s="64" t="s">
        <v>342</v>
      </c>
      <c r="AC59" s="64"/>
      <c r="AD59" s="1">
        <v>42446</v>
      </c>
      <c r="AE59" s="1">
        <v>42446</v>
      </c>
      <c r="AF59" s="1">
        <v>42766</v>
      </c>
      <c r="AG59" s="18">
        <v>6000000</v>
      </c>
      <c r="AH59" s="61">
        <f t="shared" si="12"/>
        <v>0.90909090909090906</v>
      </c>
      <c r="AI59" s="63"/>
      <c r="AJ59" s="48"/>
      <c r="AK59" s="63"/>
      <c r="AL59" s="63"/>
      <c r="AM59" s="63"/>
      <c r="AN59" s="66"/>
      <c r="AO59" s="63"/>
      <c r="AP59" s="14"/>
      <c r="AQ59" s="67" t="str">
        <f>C59</f>
        <v>이규식</v>
      </c>
      <c r="AR59" s="16"/>
      <c r="AS59" s="16"/>
      <c r="AT59" s="7">
        <v>42509</v>
      </c>
      <c r="AU59" s="14">
        <v>4200000</v>
      </c>
      <c r="AV59" s="16"/>
      <c r="AW59" s="14"/>
      <c r="AX59" s="21"/>
      <c r="AY59" s="21"/>
      <c r="AZ59" s="75"/>
      <c r="BA59" s="77"/>
      <c r="BB59" s="75"/>
      <c r="BC59" s="77"/>
      <c r="BD59" s="75"/>
      <c r="BE59" s="77"/>
      <c r="BF59" s="75"/>
      <c r="BG59" s="77"/>
    </row>
    <row r="60" spans="1:59" ht="29.25" customHeight="1">
      <c r="A60" s="67">
        <v>54</v>
      </c>
      <c r="B60" s="63" t="s">
        <v>153</v>
      </c>
      <c r="C60" s="63" t="s">
        <v>253</v>
      </c>
      <c r="D60" s="1">
        <v>42446</v>
      </c>
      <c r="E60" s="63" t="s">
        <v>52</v>
      </c>
      <c r="F60" s="63" t="s">
        <v>60</v>
      </c>
      <c r="G60" s="64" t="s">
        <v>357</v>
      </c>
      <c r="H60" s="64" t="str">
        <f t="shared" ref="H60:H61" si="16">G60</f>
        <v>2016년도 제3호 온라인 뉴스레터 제작</v>
      </c>
      <c r="I60" s="64" t="s">
        <v>207</v>
      </c>
      <c r="J60" s="18">
        <v>330000</v>
      </c>
      <c r="K60" s="65"/>
      <c r="L60" s="64"/>
      <c r="M60" s="20"/>
      <c r="N60" s="63"/>
      <c r="O60" s="63"/>
      <c r="P60" s="63"/>
      <c r="Q60" s="63"/>
      <c r="R60" s="59"/>
      <c r="S60" s="40"/>
      <c r="T60" s="65"/>
      <c r="U60" s="64"/>
      <c r="V60" s="64"/>
      <c r="W60" s="64"/>
      <c r="X60" s="40"/>
      <c r="Y60" s="65"/>
      <c r="Z60" s="64" t="s">
        <v>255</v>
      </c>
      <c r="AA60" s="67" t="s">
        <v>256</v>
      </c>
      <c r="AB60" s="64" t="s">
        <v>257</v>
      </c>
      <c r="AC60" s="64"/>
      <c r="AD60" s="1">
        <v>42446</v>
      </c>
      <c r="AE60" s="1">
        <v>42446</v>
      </c>
      <c r="AF60" s="1">
        <v>42450</v>
      </c>
      <c r="AG60" s="18">
        <v>300000</v>
      </c>
      <c r="AH60" s="61">
        <f t="shared" si="12"/>
        <v>0.90909090909090906</v>
      </c>
      <c r="AI60" s="63"/>
      <c r="AJ60" s="48"/>
      <c r="AK60" s="63"/>
      <c r="AL60" s="63"/>
      <c r="AM60" s="63"/>
      <c r="AN60" s="66"/>
      <c r="AO60" s="63"/>
      <c r="AP60" s="14"/>
      <c r="AQ60" s="67" t="str">
        <f t="shared" ref="AQ60:AQ61" si="17">C60</f>
        <v>이효재</v>
      </c>
      <c r="AR60" s="16">
        <v>42450</v>
      </c>
      <c r="AS60" s="16">
        <v>42451</v>
      </c>
      <c r="AT60" s="7"/>
      <c r="AU60" s="14"/>
      <c r="AV60" s="16">
        <v>42461</v>
      </c>
      <c r="AW60" s="14">
        <f>SUM(AG60-AU60)</f>
        <v>300000</v>
      </c>
      <c r="AX60" s="21"/>
      <c r="AY60" s="21"/>
      <c r="AZ60" s="75"/>
      <c r="BA60" s="77"/>
      <c r="BB60" s="75"/>
      <c r="BC60" s="77"/>
      <c r="BD60" s="75"/>
      <c r="BE60" s="77"/>
      <c r="BF60" s="75"/>
      <c r="BG60" s="77"/>
    </row>
    <row r="61" spans="1:59" ht="29.25" customHeight="1">
      <c r="A61" s="24">
        <v>55</v>
      </c>
      <c r="B61" s="26" t="s">
        <v>139</v>
      </c>
      <c r="C61" s="26" t="s">
        <v>140</v>
      </c>
      <c r="D61" s="25">
        <v>42445</v>
      </c>
      <c r="E61" s="26" t="s">
        <v>484</v>
      </c>
      <c r="F61" s="26" t="s">
        <v>60</v>
      </c>
      <c r="G61" s="27" t="s">
        <v>141</v>
      </c>
      <c r="H61" s="27" t="str">
        <f t="shared" si="16"/>
        <v>만화도서관 도서관리 프로그램 유지보수</v>
      </c>
      <c r="I61" s="27" t="s">
        <v>485</v>
      </c>
      <c r="J61" s="28">
        <v>9900000</v>
      </c>
      <c r="K61" s="29"/>
      <c r="L61" s="27"/>
      <c r="M61" s="37"/>
      <c r="N61" s="26"/>
      <c r="O61" s="26"/>
      <c r="P61" s="26"/>
      <c r="Q61" s="26"/>
      <c r="R61" s="60"/>
      <c r="S61" s="43"/>
      <c r="T61" s="29"/>
      <c r="U61" s="27"/>
      <c r="V61" s="27"/>
      <c r="W61" s="27"/>
      <c r="X61" s="43"/>
      <c r="Y61" s="29"/>
      <c r="Z61" s="27" t="s">
        <v>143</v>
      </c>
      <c r="AA61" s="26" t="s">
        <v>144</v>
      </c>
      <c r="AB61" s="27" t="s">
        <v>145</v>
      </c>
      <c r="AC61" s="27"/>
      <c r="AD61" s="25">
        <v>42453</v>
      </c>
      <c r="AE61" s="25">
        <v>42453</v>
      </c>
      <c r="AF61" s="25">
        <v>42735</v>
      </c>
      <c r="AG61" s="28">
        <v>9000000</v>
      </c>
      <c r="AH61" s="62">
        <f>SUM(AG61/J61)</f>
        <v>0.90909090909090906</v>
      </c>
      <c r="AI61" s="26"/>
      <c r="AJ61" s="49"/>
      <c r="AK61" s="26"/>
      <c r="AL61" s="26"/>
      <c r="AM61" s="26"/>
      <c r="AN61" s="31"/>
      <c r="AO61" s="26"/>
      <c r="AP61" s="35"/>
      <c r="AQ61" s="24" t="str">
        <f t="shared" si="17"/>
        <v>김연희</v>
      </c>
      <c r="AR61" s="32"/>
      <c r="AS61" s="32"/>
      <c r="AT61" s="33"/>
      <c r="AU61" s="35"/>
      <c r="AV61" s="32"/>
      <c r="AW61" s="35"/>
      <c r="AX61" s="32">
        <v>42468</v>
      </c>
      <c r="AY61" s="35">
        <v>900000</v>
      </c>
      <c r="AZ61" s="76"/>
      <c r="BA61" s="80"/>
      <c r="BB61" s="76"/>
      <c r="BC61" s="80"/>
      <c r="BD61" s="76"/>
      <c r="BE61" s="80"/>
      <c r="BF61" s="76"/>
      <c r="BG61" s="80"/>
    </row>
    <row r="62" spans="1:59" ht="29.25" customHeight="1">
      <c r="A62" s="67">
        <v>56</v>
      </c>
      <c r="B62" s="63" t="s">
        <v>83</v>
      </c>
      <c r="C62" s="63" t="s">
        <v>374</v>
      </c>
      <c r="D62" s="1">
        <v>42451</v>
      </c>
      <c r="E62" s="63" t="s">
        <v>52</v>
      </c>
      <c r="F62" s="63" t="s">
        <v>60</v>
      </c>
      <c r="G62" s="64" t="s">
        <v>369</v>
      </c>
      <c r="H62" s="64" t="str">
        <f>G62</f>
        <v>기획전시 '겨드랑이가 가렵다' 전시디자인 및 전시물 제작 설치 용역</v>
      </c>
      <c r="I62" s="64" t="s">
        <v>370</v>
      </c>
      <c r="J62" s="18">
        <v>19600000</v>
      </c>
      <c r="K62" s="65"/>
      <c r="L62" s="64"/>
      <c r="M62" s="20"/>
      <c r="N62" s="63"/>
      <c r="O62" s="63"/>
      <c r="P62" s="63"/>
      <c r="Q62" s="63"/>
      <c r="R62" s="59"/>
      <c r="S62" s="40"/>
      <c r="T62" s="65"/>
      <c r="U62" s="64"/>
      <c r="V62" s="64"/>
      <c r="W62" s="64"/>
      <c r="X62" s="40"/>
      <c r="Y62" s="65"/>
      <c r="Z62" s="64" t="s">
        <v>371</v>
      </c>
      <c r="AA62" s="63" t="s">
        <v>372</v>
      </c>
      <c r="AB62" s="64" t="s">
        <v>373</v>
      </c>
      <c r="AC62" s="64"/>
      <c r="AD62" s="1">
        <v>42454</v>
      </c>
      <c r="AE62" s="1">
        <v>42457</v>
      </c>
      <c r="AF62" s="1">
        <v>42485</v>
      </c>
      <c r="AG62" s="18">
        <v>18200000</v>
      </c>
      <c r="AH62" s="61">
        <f t="shared" ref="AH62:AH75" si="18">SUM(AG62/J62)</f>
        <v>0.9285714285714286</v>
      </c>
      <c r="AI62" s="63"/>
      <c r="AJ62" s="48"/>
      <c r="AK62" s="63"/>
      <c r="AL62" s="63"/>
      <c r="AM62" s="63"/>
      <c r="AN62" s="66"/>
      <c r="AO62" s="63"/>
      <c r="AP62" s="14"/>
      <c r="AQ62" s="67" t="str">
        <f>C62</f>
        <v>최은영</v>
      </c>
      <c r="AR62" s="16">
        <v>42485</v>
      </c>
      <c r="AS62" s="16">
        <v>42486</v>
      </c>
      <c r="AT62" s="7"/>
      <c r="AU62" s="14"/>
      <c r="AV62" s="16">
        <v>42487</v>
      </c>
      <c r="AW62" s="14">
        <f>SUM(AG62-AU62)</f>
        <v>18200000</v>
      </c>
      <c r="AX62" s="21"/>
      <c r="AY62" s="21"/>
      <c r="AZ62" s="75"/>
      <c r="BA62" s="77"/>
      <c r="BB62" s="75"/>
      <c r="BC62" s="77"/>
      <c r="BD62" s="75"/>
      <c r="BE62" s="77"/>
      <c r="BF62" s="75"/>
      <c r="BG62" s="77"/>
    </row>
    <row r="63" spans="1:59" ht="29.25" customHeight="1">
      <c r="A63" s="67">
        <v>57</v>
      </c>
      <c r="B63" s="63" t="s">
        <v>83</v>
      </c>
      <c r="C63" s="63" t="s">
        <v>374</v>
      </c>
      <c r="D63" s="1">
        <v>42451</v>
      </c>
      <c r="E63" s="63" t="s">
        <v>52</v>
      </c>
      <c r="F63" s="63" t="s">
        <v>60</v>
      </c>
      <c r="G63" s="64" t="s">
        <v>375</v>
      </c>
      <c r="H63" s="64" t="str">
        <f t="shared" ref="H63" si="19">G63</f>
        <v>기획전시 '겨드랑이가 가렵다' 인쇄물 제작 및 출력물 제작 설치 용역</v>
      </c>
      <c r="I63" s="64" t="s">
        <v>376</v>
      </c>
      <c r="J63" s="18">
        <v>8400000</v>
      </c>
      <c r="K63" s="65"/>
      <c r="L63" s="64"/>
      <c r="M63" s="20"/>
      <c r="N63" s="63"/>
      <c r="O63" s="63"/>
      <c r="P63" s="63"/>
      <c r="Q63" s="63"/>
      <c r="R63" s="59"/>
      <c r="S63" s="40"/>
      <c r="T63" s="65"/>
      <c r="U63" s="64"/>
      <c r="V63" s="64"/>
      <c r="W63" s="64"/>
      <c r="X63" s="40"/>
      <c r="Y63" s="65"/>
      <c r="Z63" s="64" t="s">
        <v>377</v>
      </c>
      <c r="AA63" s="63" t="s">
        <v>378</v>
      </c>
      <c r="AB63" s="64" t="s">
        <v>379</v>
      </c>
      <c r="AC63" s="64"/>
      <c r="AD63" s="1">
        <v>42454</v>
      </c>
      <c r="AE63" s="1">
        <v>42457</v>
      </c>
      <c r="AF63" s="1">
        <v>42485</v>
      </c>
      <c r="AG63" s="18">
        <v>7812000</v>
      </c>
      <c r="AH63" s="61">
        <f t="shared" si="18"/>
        <v>0.93</v>
      </c>
      <c r="AI63" s="63"/>
      <c r="AJ63" s="48"/>
      <c r="AK63" s="63"/>
      <c r="AL63" s="63"/>
      <c r="AM63" s="63"/>
      <c r="AN63" s="66"/>
      <c r="AO63" s="63"/>
      <c r="AP63" s="14"/>
      <c r="AQ63" s="67" t="str">
        <f t="shared" ref="AQ63" si="20">C63</f>
        <v>최은영</v>
      </c>
      <c r="AR63" s="16">
        <v>42485</v>
      </c>
      <c r="AS63" s="16">
        <v>42486</v>
      </c>
      <c r="AT63" s="7"/>
      <c r="AU63" s="14"/>
      <c r="AV63" s="16">
        <v>42487</v>
      </c>
      <c r="AW63" s="14">
        <f>SUM(AG63-AU63)</f>
        <v>7812000</v>
      </c>
      <c r="AX63" s="21"/>
      <c r="AY63" s="21"/>
      <c r="AZ63" s="75"/>
      <c r="BA63" s="77"/>
      <c r="BB63" s="75"/>
      <c r="BC63" s="77"/>
      <c r="BD63" s="75"/>
      <c r="BE63" s="77"/>
      <c r="BF63" s="75"/>
      <c r="BG63" s="77"/>
    </row>
    <row r="64" spans="1:59" ht="29.25" customHeight="1">
      <c r="A64" s="67">
        <v>58</v>
      </c>
      <c r="B64" s="63" t="s">
        <v>139</v>
      </c>
      <c r="C64" s="63" t="s">
        <v>140</v>
      </c>
      <c r="D64" s="1">
        <v>42453</v>
      </c>
      <c r="E64" s="63" t="s">
        <v>52</v>
      </c>
      <c r="F64" s="63" t="s">
        <v>60</v>
      </c>
      <c r="G64" s="64" t="s">
        <v>362</v>
      </c>
      <c r="H64" s="64" t="str">
        <f>G64</f>
        <v>한국만화박물관 만화도서관 열람시설 의자 수리</v>
      </c>
      <c r="I64" s="64" t="s">
        <v>363</v>
      </c>
      <c r="J64" s="18">
        <v>2649900</v>
      </c>
      <c r="K64" s="65"/>
      <c r="L64" s="64"/>
      <c r="M64" s="20"/>
      <c r="N64" s="63"/>
      <c r="O64" s="63"/>
      <c r="P64" s="63"/>
      <c r="Q64" s="63"/>
      <c r="R64" s="59"/>
      <c r="S64" s="40"/>
      <c r="T64" s="65"/>
      <c r="U64" s="64"/>
      <c r="V64" s="64"/>
      <c r="W64" s="64"/>
      <c r="X64" s="40"/>
      <c r="Y64" s="65"/>
      <c r="Z64" s="64" t="s">
        <v>364</v>
      </c>
      <c r="AA64" s="63" t="s">
        <v>365</v>
      </c>
      <c r="AB64" s="64" t="s">
        <v>366</v>
      </c>
      <c r="AC64" s="64"/>
      <c r="AD64" s="1">
        <v>42454</v>
      </c>
      <c r="AE64" s="1">
        <v>42454</v>
      </c>
      <c r="AF64" s="1">
        <v>42438</v>
      </c>
      <c r="AG64" s="18">
        <v>2435000</v>
      </c>
      <c r="AH64" s="61">
        <f t="shared" si="18"/>
        <v>0.91890260009811686</v>
      </c>
      <c r="AI64" s="63"/>
      <c r="AJ64" s="48"/>
      <c r="AK64" s="63"/>
      <c r="AL64" s="63"/>
      <c r="AM64" s="63"/>
      <c r="AN64" s="66"/>
      <c r="AO64" s="63"/>
      <c r="AP64" s="14"/>
      <c r="AQ64" s="67" t="str">
        <f>C64</f>
        <v>김연희</v>
      </c>
      <c r="AR64" s="16">
        <v>42458</v>
      </c>
      <c r="AS64" s="16">
        <v>42460</v>
      </c>
      <c r="AT64" s="7"/>
      <c r="AU64" s="14"/>
      <c r="AV64" s="16">
        <v>42465</v>
      </c>
      <c r="AW64" s="14">
        <f>SUM(AG64-AU64)</f>
        <v>2435000</v>
      </c>
      <c r="AX64" s="21"/>
      <c r="AY64" s="21"/>
      <c r="AZ64" s="75"/>
      <c r="BA64" s="77"/>
      <c r="BB64" s="75"/>
      <c r="BC64" s="77"/>
      <c r="BD64" s="75"/>
      <c r="BE64" s="77"/>
      <c r="BF64" s="75"/>
      <c r="BG64" s="77"/>
    </row>
    <row r="65" spans="1:59" ht="29.25" customHeight="1">
      <c r="A65" s="67">
        <v>59</v>
      </c>
      <c r="B65" s="63" t="s">
        <v>75</v>
      </c>
      <c r="C65" s="63" t="s">
        <v>103</v>
      </c>
      <c r="D65" s="1">
        <v>42451</v>
      </c>
      <c r="E65" s="63" t="s">
        <v>52</v>
      </c>
      <c r="F65" s="63" t="s">
        <v>60</v>
      </c>
      <c r="G65" s="64" t="s">
        <v>361</v>
      </c>
      <c r="H65" s="64" t="str">
        <f t="shared" ref="H65" si="21">G65</f>
        <v>2016년 상반기 한국만화영상진흥원 청사 정기점검</v>
      </c>
      <c r="I65" s="64" t="s">
        <v>345</v>
      </c>
      <c r="J65" s="18">
        <v>4000000</v>
      </c>
      <c r="K65" s="65"/>
      <c r="L65" s="64"/>
      <c r="M65" s="20"/>
      <c r="N65" s="63"/>
      <c r="O65" s="63"/>
      <c r="P65" s="63"/>
      <c r="Q65" s="63"/>
      <c r="R65" s="59"/>
      <c r="S65" s="40"/>
      <c r="T65" s="65"/>
      <c r="U65" s="64"/>
      <c r="V65" s="64"/>
      <c r="W65" s="64"/>
      <c r="X65" s="40"/>
      <c r="Y65" s="65"/>
      <c r="Z65" s="64" t="s">
        <v>346</v>
      </c>
      <c r="AA65" s="63" t="s">
        <v>348</v>
      </c>
      <c r="AB65" s="64" t="s">
        <v>347</v>
      </c>
      <c r="AC65" s="64"/>
      <c r="AD65" s="1">
        <v>42454</v>
      </c>
      <c r="AE65" s="1">
        <v>42457</v>
      </c>
      <c r="AF65" s="1">
        <v>42465</v>
      </c>
      <c r="AG65" s="18">
        <v>3500000</v>
      </c>
      <c r="AH65" s="61">
        <f t="shared" si="18"/>
        <v>0.875</v>
      </c>
      <c r="AI65" s="63"/>
      <c r="AJ65" s="48"/>
      <c r="AK65" s="63"/>
      <c r="AL65" s="63"/>
      <c r="AM65" s="63"/>
      <c r="AN65" s="66"/>
      <c r="AO65" s="63"/>
      <c r="AP65" s="14"/>
      <c r="AQ65" s="67" t="str">
        <f t="shared" ref="AQ65" si="22">C65</f>
        <v>이인철</v>
      </c>
      <c r="AR65" s="16">
        <v>42465</v>
      </c>
      <c r="AS65" s="16">
        <v>42465</v>
      </c>
      <c r="AT65" s="7"/>
      <c r="AU65" s="14"/>
      <c r="AV65" s="16">
        <v>42468</v>
      </c>
      <c r="AW65" s="14">
        <f t="shared" ref="AW65" si="23">SUM(AG65-AU65)</f>
        <v>3500000</v>
      </c>
      <c r="AX65" s="21"/>
      <c r="AY65" s="21"/>
      <c r="AZ65" s="75"/>
      <c r="BA65" s="77"/>
      <c r="BB65" s="75"/>
      <c r="BC65" s="77"/>
      <c r="BD65" s="75"/>
      <c r="BE65" s="77"/>
      <c r="BF65" s="75"/>
      <c r="BG65" s="77"/>
    </row>
    <row r="66" spans="1:59" ht="29.25" customHeight="1">
      <c r="A66" s="67">
        <v>60</v>
      </c>
      <c r="B66" s="63" t="s">
        <v>83</v>
      </c>
      <c r="C66" s="63" t="s">
        <v>259</v>
      </c>
      <c r="D66" s="1">
        <v>42458</v>
      </c>
      <c r="E66" s="63" t="s">
        <v>91</v>
      </c>
      <c r="F66" s="63" t="s">
        <v>289</v>
      </c>
      <c r="G66" s="64" t="s">
        <v>385</v>
      </c>
      <c r="H66" s="64" t="str">
        <f>G66</f>
        <v>한국만화박룸관 4D상영관 상영작 뽀로로 슈퍼썰매 대모험 임차</v>
      </c>
      <c r="I66" s="64" t="s">
        <v>386</v>
      </c>
      <c r="J66" s="18">
        <v>7500000</v>
      </c>
      <c r="K66" s="65"/>
      <c r="L66" s="64"/>
      <c r="M66" s="20"/>
      <c r="N66" s="63"/>
      <c r="O66" s="63"/>
      <c r="P66" s="63"/>
      <c r="Q66" s="63"/>
      <c r="R66" s="59"/>
      <c r="S66" s="40"/>
      <c r="T66" s="65"/>
      <c r="U66" s="64"/>
      <c r="V66" s="64"/>
      <c r="W66" s="64"/>
      <c r="X66" s="40"/>
      <c r="Y66" s="65"/>
      <c r="Z66" s="64" t="s">
        <v>387</v>
      </c>
      <c r="AA66" s="63" t="s">
        <v>388</v>
      </c>
      <c r="AB66" s="64" t="s">
        <v>389</v>
      </c>
      <c r="AC66" s="64"/>
      <c r="AD66" s="1">
        <v>42460</v>
      </c>
      <c r="AE66" s="1">
        <v>42461</v>
      </c>
      <c r="AF66" s="1">
        <v>42461</v>
      </c>
      <c r="AG66" s="18">
        <v>7500000</v>
      </c>
      <c r="AH66" s="61">
        <f t="shared" si="18"/>
        <v>1</v>
      </c>
      <c r="AI66" s="63"/>
      <c r="AJ66" s="48"/>
      <c r="AK66" s="63"/>
      <c r="AL66" s="63"/>
      <c r="AM66" s="63"/>
      <c r="AN66" s="66"/>
      <c r="AO66" s="63"/>
      <c r="AP66" s="14"/>
      <c r="AQ66" s="67" t="str">
        <f>C66</f>
        <v>김현재</v>
      </c>
      <c r="AR66" s="16">
        <v>42461</v>
      </c>
      <c r="AS66" s="16">
        <v>42461</v>
      </c>
      <c r="AT66" s="7"/>
      <c r="AU66" s="14"/>
      <c r="AV66" s="16">
        <v>42482</v>
      </c>
      <c r="AW66" s="14">
        <f>SUM(AG66-AU66)</f>
        <v>7500000</v>
      </c>
      <c r="AX66" s="21"/>
      <c r="AY66" s="21"/>
      <c r="AZ66" s="75"/>
      <c r="BA66" s="77"/>
      <c r="BB66" s="75"/>
      <c r="BC66" s="77"/>
      <c r="BD66" s="75"/>
      <c r="BE66" s="77"/>
      <c r="BF66" s="75"/>
      <c r="BG66" s="77"/>
    </row>
    <row r="67" spans="1:59" ht="29.25" customHeight="1">
      <c r="A67" s="67">
        <v>61</v>
      </c>
      <c r="B67" s="63" t="s">
        <v>83</v>
      </c>
      <c r="C67" s="63" t="s">
        <v>259</v>
      </c>
      <c r="D67" s="1">
        <v>42458</v>
      </c>
      <c r="E67" s="63" t="s">
        <v>52</v>
      </c>
      <c r="F67" s="63" t="s">
        <v>289</v>
      </c>
      <c r="G67" s="64" t="s">
        <v>383</v>
      </c>
      <c r="H67" s="64" t="str">
        <f>G67</f>
        <v>한국만화박물관 4D상영관 어트랙션 조정</v>
      </c>
      <c r="I67" s="64" t="s">
        <v>384</v>
      </c>
      <c r="J67" s="18">
        <v>4510000</v>
      </c>
      <c r="K67" s="65"/>
      <c r="L67" s="64"/>
      <c r="M67" s="20"/>
      <c r="N67" s="63"/>
      <c r="O67" s="63"/>
      <c r="P67" s="63"/>
      <c r="Q67" s="63"/>
      <c r="R67" s="59"/>
      <c r="S67" s="40"/>
      <c r="T67" s="65"/>
      <c r="U67" s="64"/>
      <c r="V67" s="64"/>
      <c r="W67" s="64"/>
      <c r="X67" s="40"/>
      <c r="Y67" s="65"/>
      <c r="Z67" s="64" t="s">
        <v>380</v>
      </c>
      <c r="AA67" s="63" t="s">
        <v>381</v>
      </c>
      <c r="AB67" s="64" t="s">
        <v>382</v>
      </c>
      <c r="AC67" s="64"/>
      <c r="AD67" s="1">
        <v>42460</v>
      </c>
      <c r="AE67" s="1">
        <v>42460</v>
      </c>
      <c r="AF67" s="1">
        <v>42461</v>
      </c>
      <c r="AG67" s="18">
        <v>3630000</v>
      </c>
      <c r="AH67" s="61">
        <f t="shared" si="18"/>
        <v>0.80487804878048785</v>
      </c>
      <c r="AI67" s="63"/>
      <c r="AJ67" s="48"/>
      <c r="AK67" s="63"/>
      <c r="AL67" s="63"/>
      <c r="AM67" s="63"/>
      <c r="AN67" s="66"/>
      <c r="AO67" s="63"/>
      <c r="AP67" s="14"/>
      <c r="AQ67" s="67" t="str">
        <f t="shared" ref="AQ67:AQ69" si="24">C67</f>
        <v>김현재</v>
      </c>
      <c r="AR67" s="16">
        <v>42461</v>
      </c>
      <c r="AS67" s="16">
        <v>42461</v>
      </c>
      <c r="AT67" s="7"/>
      <c r="AU67" s="14"/>
      <c r="AV67" s="16">
        <v>42468</v>
      </c>
      <c r="AW67" s="14">
        <f>SUM(AG67-AU67)</f>
        <v>3630000</v>
      </c>
      <c r="AX67" s="21"/>
      <c r="AY67" s="21"/>
      <c r="AZ67" s="75"/>
      <c r="BA67" s="77"/>
      <c r="BB67" s="75"/>
      <c r="BC67" s="77"/>
      <c r="BD67" s="75"/>
      <c r="BE67" s="77"/>
      <c r="BF67" s="75"/>
      <c r="BG67" s="77"/>
    </row>
    <row r="68" spans="1:59" ht="29.25" customHeight="1">
      <c r="A68" s="67">
        <v>62</v>
      </c>
      <c r="B68" s="63" t="s">
        <v>83</v>
      </c>
      <c r="C68" s="63" t="s">
        <v>188</v>
      </c>
      <c r="D68" s="1">
        <v>42460</v>
      </c>
      <c r="E68" s="63" t="s">
        <v>52</v>
      </c>
      <c r="F68" s="63" t="s">
        <v>60</v>
      </c>
      <c r="G68" s="64" t="s">
        <v>390</v>
      </c>
      <c r="H68" s="64" t="str">
        <f t="shared" ref="H68:H69" si="25">G68</f>
        <v>찾아가는 만화박물관 봄꽃축제 행사 용역</v>
      </c>
      <c r="I68" s="64" t="s">
        <v>391</v>
      </c>
      <c r="J68" s="18">
        <v>8184000</v>
      </c>
      <c r="K68" s="65"/>
      <c r="L68" s="64"/>
      <c r="M68" s="20"/>
      <c r="N68" s="63"/>
      <c r="O68" s="63"/>
      <c r="P68" s="63"/>
      <c r="Q68" s="63"/>
      <c r="R68" s="59"/>
      <c r="S68" s="40"/>
      <c r="T68" s="65"/>
      <c r="U68" s="64"/>
      <c r="V68" s="64"/>
      <c r="W68" s="64"/>
      <c r="X68" s="40"/>
      <c r="Y68" s="65"/>
      <c r="Z68" s="64" t="s">
        <v>150</v>
      </c>
      <c r="AA68" s="63" t="s">
        <v>151</v>
      </c>
      <c r="AB68" s="64" t="s">
        <v>152</v>
      </c>
      <c r="AC68" s="64"/>
      <c r="AD68" s="1">
        <v>42461</v>
      </c>
      <c r="AE68" s="1">
        <v>42461</v>
      </c>
      <c r="AF68" s="1">
        <v>42475</v>
      </c>
      <c r="AG68" s="18">
        <v>8107000</v>
      </c>
      <c r="AH68" s="61">
        <f t="shared" si="18"/>
        <v>0.99059139784946237</v>
      </c>
      <c r="AI68" s="63"/>
      <c r="AJ68" s="48"/>
      <c r="AK68" s="63"/>
      <c r="AL68" s="63"/>
      <c r="AM68" s="63"/>
      <c r="AN68" s="66"/>
      <c r="AO68" s="63"/>
      <c r="AP68" s="14"/>
      <c r="AQ68" s="67" t="str">
        <f t="shared" si="24"/>
        <v>박보라</v>
      </c>
      <c r="AR68" s="16">
        <v>42475</v>
      </c>
      <c r="AS68" s="16">
        <v>42478</v>
      </c>
      <c r="AT68" s="7"/>
      <c r="AU68" s="14"/>
      <c r="AV68" s="16">
        <v>42482</v>
      </c>
      <c r="AW68" s="14">
        <f>SUM(AG68-AU68)</f>
        <v>8107000</v>
      </c>
      <c r="AX68" s="21"/>
      <c r="AY68" s="21"/>
      <c r="AZ68" s="75"/>
      <c r="BA68" s="77"/>
      <c r="BB68" s="75"/>
      <c r="BC68" s="77"/>
      <c r="BD68" s="75"/>
      <c r="BE68" s="77"/>
      <c r="BF68" s="75"/>
      <c r="BG68" s="77"/>
    </row>
    <row r="69" spans="1:59" ht="29.25" customHeight="1">
      <c r="A69" s="67">
        <v>63</v>
      </c>
      <c r="B69" s="63" t="s">
        <v>153</v>
      </c>
      <c r="C69" s="63" t="s">
        <v>253</v>
      </c>
      <c r="D69" s="1">
        <v>42429</v>
      </c>
      <c r="E69" s="63" t="s">
        <v>52</v>
      </c>
      <c r="F69" s="63" t="s">
        <v>238</v>
      </c>
      <c r="G69" s="64" t="s">
        <v>400</v>
      </c>
      <c r="H69" s="64" t="str">
        <f t="shared" si="25"/>
        <v>2016년도 한국만화영상진흥원 언론홍보 용역</v>
      </c>
      <c r="I69" s="64" t="s">
        <v>401</v>
      </c>
      <c r="J69" s="18">
        <v>72000000</v>
      </c>
      <c r="K69" s="65">
        <v>42443</v>
      </c>
      <c r="L69" s="64" t="s">
        <v>402</v>
      </c>
      <c r="M69" s="20" t="s">
        <v>403</v>
      </c>
      <c r="N69" s="63" t="s">
        <v>242</v>
      </c>
      <c r="O69" s="63" t="s">
        <v>117</v>
      </c>
      <c r="P69" s="63" t="s">
        <v>118</v>
      </c>
      <c r="Q69" s="63" t="s">
        <v>243</v>
      </c>
      <c r="R69" s="42">
        <v>72000000</v>
      </c>
      <c r="S69" s="42">
        <v>72000000</v>
      </c>
      <c r="T69" s="65">
        <v>42454</v>
      </c>
      <c r="U69" s="64">
        <v>2</v>
      </c>
      <c r="V69" s="64" t="s">
        <v>404</v>
      </c>
      <c r="W69" s="64" t="s">
        <v>405</v>
      </c>
      <c r="X69" s="42">
        <v>71700000</v>
      </c>
      <c r="Y69" s="65">
        <v>42454</v>
      </c>
      <c r="Z69" s="64" t="s">
        <v>404</v>
      </c>
      <c r="AA69" s="63" t="s">
        <v>406</v>
      </c>
      <c r="AB69" s="64" t="s">
        <v>405</v>
      </c>
      <c r="AC69" s="64">
        <v>1</v>
      </c>
      <c r="AD69" s="1">
        <v>42465</v>
      </c>
      <c r="AE69" s="1">
        <v>42465</v>
      </c>
      <c r="AF69" s="1">
        <v>42735</v>
      </c>
      <c r="AG69" s="18">
        <v>71700000</v>
      </c>
      <c r="AH69" s="61">
        <f>SUM(AG69/S69)</f>
        <v>0.99583333333333335</v>
      </c>
      <c r="AI69" s="63"/>
      <c r="AJ69" s="48"/>
      <c r="AK69" s="63"/>
      <c r="AL69" s="63"/>
      <c r="AM69" s="63"/>
      <c r="AN69" s="66"/>
      <c r="AO69" s="63"/>
      <c r="AP69" s="14"/>
      <c r="AQ69" s="67" t="str">
        <f t="shared" si="24"/>
        <v>이효재</v>
      </c>
      <c r="AR69" s="16"/>
      <c r="AS69" s="16"/>
      <c r="AT69" s="7">
        <v>42494</v>
      </c>
      <c r="AU69" s="14">
        <v>35000000</v>
      </c>
      <c r="AV69" s="16"/>
      <c r="AW69" s="14"/>
      <c r="AX69" s="21"/>
      <c r="AY69" s="21"/>
      <c r="AZ69" s="75"/>
      <c r="BA69" s="77"/>
      <c r="BB69" s="75"/>
      <c r="BC69" s="77"/>
      <c r="BD69" s="75"/>
      <c r="BE69" s="77"/>
      <c r="BF69" s="75"/>
      <c r="BG69" s="77"/>
    </row>
    <row r="70" spans="1:59" ht="29.25" customHeight="1">
      <c r="A70" s="67">
        <v>64</v>
      </c>
      <c r="B70" s="63" t="s">
        <v>393</v>
      </c>
      <c r="C70" s="63" t="s">
        <v>394</v>
      </c>
      <c r="D70" s="1">
        <v>42460</v>
      </c>
      <c r="E70" s="63" t="s">
        <v>91</v>
      </c>
      <c r="F70" s="63" t="s">
        <v>60</v>
      </c>
      <c r="G70" s="64" t="s">
        <v>395</v>
      </c>
      <c r="H70" s="64" t="str">
        <f>G70</f>
        <v>제18회 부천국제만화축제, 제5회 세계어린이만화가대회 포스터 디자인 및 제작</v>
      </c>
      <c r="I70" s="64" t="s">
        <v>396</v>
      </c>
      <c r="J70" s="18">
        <v>9000000</v>
      </c>
      <c r="K70" s="65"/>
      <c r="L70" s="64"/>
      <c r="M70" s="20"/>
      <c r="N70" s="63"/>
      <c r="O70" s="63"/>
      <c r="P70" s="63"/>
      <c r="Q70" s="63"/>
      <c r="R70" s="42"/>
      <c r="S70" s="42"/>
      <c r="T70" s="65"/>
      <c r="U70" s="64"/>
      <c r="V70" s="64"/>
      <c r="W70" s="64"/>
      <c r="X70" s="40"/>
      <c r="Y70" s="65"/>
      <c r="Z70" s="64" t="s">
        <v>397</v>
      </c>
      <c r="AA70" s="63" t="s">
        <v>398</v>
      </c>
      <c r="AB70" s="64" t="s">
        <v>399</v>
      </c>
      <c r="AC70" s="64"/>
      <c r="AD70" s="1">
        <v>42465</v>
      </c>
      <c r="AE70" s="1"/>
      <c r="AF70" s="1">
        <v>42489</v>
      </c>
      <c r="AG70" s="18">
        <v>8600000</v>
      </c>
      <c r="AH70" s="61">
        <f t="shared" si="18"/>
        <v>0.9555555555555556</v>
      </c>
      <c r="AI70" s="63"/>
      <c r="AJ70" s="48"/>
      <c r="AK70" s="63"/>
      <c r="AL70" s="63"/>
      <c r="AM70" s="63"/>
      <c r="AN70" s="66"/>
      <c r="AO70" s="63"/>
      <c r="AP70" s="14"/>
      <c r="AQ70" s="67" t="str">
        <f>C70</f>
        <v>박소연</v>
      </c>
      <c r="AR70" s="16">
        <v>42489</v>
      </c>
      <c r="AS70" s="16">
        <v>42494</v>
      </c>
      <c r="AT70" s="7"/>
      <c r="AU70" s="14"/>
      <c r="AV70" s="16">
        <v>42502</v>
      </c>
      <c r="AW70" s="14">
        <f>SUM(AG70-AU70)</f>
        <v>8600000</v>
      </c>
      <c r="AX70" s="21"/>
      <c r="AY70" s="21"/>
      <c r="AZ70" s="75"/>
      <c r="BA70" s="77"/>
      <c r="BB70" s="75"/>
      <c r="BC70" s="77"/>
      <c r="BD70" s="75"/>
      <c r="BE70" s="77"/>
      <c r="BF70" s="75"/>
      <c r="BG70" s="77"/>
    </row>
    <row r="71" spans="1:59" ht="29.25" customHeight="1">
      <c r="A71" s="67">
        <v>65</v>
      </c>
      <c r="B71" s="63" t="s">
        <v>83</v>
      </c>
      <c r="C71" s="63" t="s">
        <v>205</v>
      </c>
      <c r="D71" s="1">
        <v>42468</v>
      </c>
      <c r="E71" s="63" t="s">
        <v>52</v>
      </c>
      <c r="F71" s="63" t="s">
        <v>60</v>
      </c>
      <c r="G71" s="64" t="s">
        <v>428</v>
      </c>
      <c r="H71" s="64" t="str">
        <f>G71</f>
        <v>기획전시 순정만화전 전시 디자인 용역</v>
      </c>
      <c r="I71" s="64" t="s">
        <v>207</v>
      </c>
      <c r="J71" s="18">
        <v>8360000</v>
      </c>
      <c r="K71" s="65"/>
      <c r="L71" s="64"/>
      <c r="M71" s="20"/>
      <c r="N71" s="63"/>
      <c r="O71" s="63"/>
      <c r="P71" s="63"/>
      <c r="Q71" s="63"/>
      <c r="R71" s="59"/>
      <c r="S71" s="40"/>
      <c r="T71" s="65"/>
      <c r="U71" s="64"/>
      <c r="V71" s="64"/>
      <c r="W71" s="64"/>
      <c r="X71" s="40"/>
      <c r="Y71" s="65"/>
      <c r="Z71" s="64" t="s">
        <v>208</v>
      </c>
      <c r="AA71" s="67" t="s">
        <v>236</v>
      </c>
      <c r="AB71" s="64" t="s">
        <v>212</v>
      </c>
      <c r="AC71" s="64"/>
      <c r="AD71" s="1">
        <v>42471</v>
      </c>
      <c r="AE71" s="1">
        <v>42472</v>
      </c>
      <c r="AF71" s="1">
        <v>42501</v>
      </c>
      <c r="AG71" s="18">
        <v>7524000</v>
      </c>
      <c r="AH71" s="61">
        <f t="shared" si="18"/>
        <v>0.9</v>
      </c>
      <c r="AI71" s="63"/>
      <c r="AJ71" s="48"/>
      <c r="AK71" s="63"/>
      <c r="AL71" s="63"/>
      <c r="AM71" s="63"/>
      <c r="AN71" s="66"/>
      <c r="AO71" s="63"/>
      <c r="AP71" s="14"/>
      <c r="AQ71" s="67" t="str">
        <f>C71</f>
        <v>서정임</v>
      </c>
      <c r="AR71" s="16">
        <v>42501</v>
      </c>
      <c r="AS71" s="16">
        <v>42503</v>
      </c>
      <c r="AT71" s="7"/>
      <c r="AU71" s="14"/>
      <c r="AV71" s="16">
        <v>42509</v>
      </c>
      <c r="AW71" s="14">
        <f>SUM(AG71-AU71)</f>
        <v>7524000</v>
      </c>
      <c r="AX71" s="21"/>
      <c r="AY71" s="21"/>
      <c r="AZ71" s="75"/>
      <c r="BA71" s="77"/>
      <c r="BB71" s="75"/>
      <c r="BC71" s="77"/>
      <c r="BD71" s="75"/>
      <c r="BE71" s="77"/>
      <c r="BF71" s="75"/>
      <c r="BG71" s="77"/>
    </row>
    <row r="72" spans="1:59" ht="29.25" customHeight="1">
      <c r="A72" s="67">
        <v>66</v>
      </c>
      <c r="B72" s="63" t="s">
        <v>201</v>
      </c>
      <c r="C72" s="63" t="s">
        <v>414</v>
      </c>
      <c r="D72" s="1">
        <v>42454</v>
      </c>
      <c r="E72" s="63" t="s">
        <v>52</v>
      </c>
      <c r="F72" s="63" t="s">
        <v>60</v>
      </c>
      <c r="G72" s="64" t="s">
        <v>415</v>
      </c>
      <c r="H72" s="64" t="str">
        <f t="shared" ref="H72:H76" si="26">G72</f>
        <v>웹툰창작체험관 교육 콘텐츠 개발 용역</v>
      </c>
      <c r="I72" s="64" t="s">
        <v>416</v>
      </c>
      <c r="J72" s="18">
        <v>21974400</v>
      </c>
      <c r="K72" s="65"/>
      <c r="L72" s="64"/>
      <c r="M72" s="20"/>
      <c r="N72" s="63"/>
      <c r="O72" s="63"/>
      <c r="P72" s="63"/>
      <c r="Q72" s="63"/>
      <c r="R72" s="59"/>
      <c r="S72" s="40"/>
      <c r="T72" s="65"/>
      <c r="U72" s="64"/>
      <c r="V72" s="64"/>
      <c r="W72" s="64"/>
      <c r="X72" s="40"/>
      <c r="Y72" s="65"/>
      <c r="Z72" s="64" t="s">
        <v>417</v>
      </c>
      <c r="AA72" s="63" t="s">
        <v>418</v>
      </c>
      <c r="AB72" s="64" t="s">
        <v>419</v>
      </c>
      <c r="AC72" s="64"/>
      <c r="AD72" s="1">
        <v>42472</v>
      </c>
      <c r="AE72" s="1">
        <v>42472</v>
      </c>
      <c r="AF72" s="1">
        <v>42545</v>
      </c>
      <c r="AG72" s="18">
        <v>21505000</v>
      </c>
      <c r="AH72" s="61">
        <f t="shared" si="18"/>
        <v>0.97863877967088975</v>
      </c>
      <c r="AI72" s="63"/>
      <c r="AJ72" s="48"/>
      <c r="AK72" s="63"/>
      <c r="AL72" s="63"/>
      <c r="AM72" s="63"/>
      <c r="AN72" s="66"/>
      <c r="AO72" s="63"/>
      <c r="AP72" s="14"/>
      <c r="AQ72" s="67" t="str">
        <f t="shared" ref="AQ72:AQ76" si="27">C72</f>
        <v>심현필</v>
      </c>
      <c r="AR72" s="16"/>
      <c r="AS72" s="16"/>
      <c r="AT72" s="7"/>
      <c r="AU72" s="14"/>
      <c r="AV72" s="16"/>
      <c r="AW72" s="14"/>
      <c r="AX72" s="21"/>
      <c r="AY72" s="21"/>
      <c r="AZ72" s="75"/>
      <c r="BA72" s="77"/>
      <c r="BB72" s="75"/>
      <c r="BC72" s="77"/>
      <c r="BD72" s="75"/>
      <c r="BE72" s="77"/>
      <c r="BF72" s="75"/>
      <c r="BG72" s="77"/>
    </row>
    <row r="73" spans="1:59" ht="29.25" customHeight="1">
      <c r="A73" s="67">
        <v>67</v>
      </c>
      <c r="B73" s="63" t="s">
        <v>393</v>
      </c>
      <c r="C73" s="63" t="s">
        <v>425</v>
      </c>
      <c r="D73" s="1">
        <v>42471</v>
      </c>
      <c r="E73" s="63" t="s">
        <v>52</v>
      </c>
      <c r="F73" s="63" t="s">
        <v>60</v>
      </c>
      <c r="G73" s="64" t="s">
        <v>426</v>
      </c>
      <c r="H73" s="64" t="str">
        <f t="shared" si="26"/>
        <v>제18회 부천국제만화축제 홈페이지 리뉴얼 및 온라인 마케팅 용역</v>
      </c>
      <c r="I73" s="64" t="s">
        <v>427</v>
      </c>
      <c r="J73" s="18">
        <v>20900000</v>
      </c>
      <c r="K73" s="65"/>
      <c r="L73" s="64"/>
      <c r="M73" s="64"/>
      <c r="N73" s="63"/>
      <c r="O73" s="63"/>
      <c r="P73" s="63"/>
      <c r="Q73" s="63"/>
      <c r="R73" s="59"/>
      <c r="S73" s="40"/>
      <c r="T73" s="65"/>
      <c r="U73" s="64"/>
      <c r="V73" s="64"/>
      <c r="W73" s="64"/>
      <c r="X73" s="40"/>
      <c r="Y73" s="65"/>
      <c r="Z73" s="64" t="s">
        <v>106</v>
      </c>
      <c r="AA73" s="133" t="s">
        <v>915</v>
      </c>
      <c r="AB73" s="64" t="s">
        <v>107</v>
      </c>
      <c r="AC73" s="64"/>
      <c r="AD73" s="1">
        <v>42472</v>
      </c>
      <c r="AE73" s="1">
        <v>42472</v>
      </c>
      <c r="AF73" s="1">
        <v>42613</v>
      </c>
      <c r="AG73" s="18">
        <v>20020000</v>
      </c>
      <c r="AH73" s="61">
        <f t="shared" si="18"/>
        <v>0.95789473684210524</v>
      </c>
      <c r="AI73" s="63"/>
      <c r="AJ73" s="48"/>
      <c r="AK73" s="63"/>
      <c r="AL73" s="63"/>
      <c r="AM73" s="63"/>
      <c r="AN73" s="66"/>
      <c r="AO73" s="63"/>
      <c r="AP73" s="14"/>
      <c r="AQ73" s="67" t="str">
        <f t="shared" si="27"/>
        <v>박혜수</v>
      </c>
      <c r="AR73" s="16"/>
      <c r="AS73" s="16"/>
      <c r="AT73" s="7">
        <v>42494</v>
      </c>
      <c r="AU73" s="14">
        <v>14014000</v>
      </c>
      <c r="AV73" s="16"/>
      <c r="AW73" s="14"/>
      <c r="AX73" s="21"/>
      <c r="AY73" s="21"/>
      <c r="AZ73" s="75"/>
      <c r="BA73" s="77"/>
      <c r="BB73" s="75"/>
      <c r="BC73" s="77"/>
      <c r="BD73" s="75"/>
      <c r="BE73" s="77"/>
      <c r="BF73" s="75"/>
      <c r="BG73" s="77"/>
    </row>
    <row r="74" spans="1:59" ht="29.25" customHeight="1">
      <c r="A74" s="67">
        <v>68</v>
      </c>
      <c r="B74" s="63" t="s">
        <v>139</v>
      </c>
      <c r="C74" s="63" t="s">
        <v>338</v>
      </c>
      <c r="D74" s="1">
        <v>42459</v>
      </c>
      <c r="E74" s="63" t="s">
        <v>52</v>
      </c>
      <c r="F74" s="63" t="s">
        <v>269</v>
      </c>
      <c r="G74" s="64" t="s">
        <v>420</v>
      </c>
      <c r="H74" s="64" t="str">
        <f t="shared" si="26"/>
        <v>디지털만화규장각 만화DB제공 용역</v>
      </c>
      <c r="I74" s="64" t="s">
        <v>421</v>
      </c>
      <c r="J74" s="18">
        <v>18600000</v>
      </c>
      <c r="K74" s="65">
        <v>42464</v>
      </c>
      <c r="L74" s="64"/>
      <c r="M74" s="20">
        <v>0.9</v>
      </c>
      <c r="N74" s="63" t="s">
        <v>242</v>
      </c>
      <c r="O74" s="63" t="s">
        <v>117</v>
      </c>
      <c r="P74" s="63" t="s">
        <v>118</v>
      </c>
      <c r="Q74" s="63" t="s">
        <v>275</v>
      </c>
      <c r="R74" s="42">
        <v>18600000</v>
      </c>
      <c r="S74" s="42">
        <v>18590250</v>
      </c>
      <c r="T74" s="65">
        <v>42467</v>
      </c>
      <c r="U74" s="64">
        <v>3</v>
      </c>
      <c r="V74" s="64" t="s">
        <v>422</v>
      </c>
      <c r="W74" s="64" t="s">
        <v>423</v>
      </c>
      <c r="X74" s="42">
        <v>17200000</v>
      </c>
      <c r="Y74" s="65">
        <v>42466</v>
      </c>
      <c r="Z74" s="64" t="s">
        <v>422</v>
      </c>
      <c r="AA74" s="63" t="s">
        <v>424</v>
      </c>
      <c r="AB74" s="64" t="s">
        <v>423</v>
      </c>
      <c r="AC74" s="64">
        <v>1</v>
      </c>
      <c r="AD74" s="1">
        <v>42475</v>
      </c>
      <c r="AE74" s="1">
        <v>42478</v>
      </c>
      <c r="AF74" s="1">
        <v>42766</v>
      </c>
      <c r="AG74" s="18">
        <v>17200000</v>
      </c>
      <c r="AH74" s="61">
        <f>SUM(AG74/S74)</f>
        <v>0.92521617514557364</v>
      </c>
      <c r="AI74" s="63"/>
      <c r="AJ74" s="48"/>
      <c r="AK74" s="63"/>
      <c r="AL74" s="63"/>
      <c r="AM74" s="63"/>
      <c r="AN74" s="66"/>
      <c r="AO74" s="63"/>
      <c r="AP74" s="14"/>
      <c r="AQ74" s="67" t="str">
        <f t="shared" si="27"/>
        <v>이규식</v>
      </c>
      <c r="AR74" s="16"/>
      <c r="AS74" s="16"/>
      <c r="AT74" s="7">
        <v>42486</v>
      </c>
      <c r="AU74" s="14">
        <v>12040000</v>
      </c>
      <c r="AV74" s="16"/>
      <c r="AW74" s="14"/>
      <c r="AX74" s="21"/>
      <c r="AY74" s="21"/>
      <c r="AZ74" s="75"/>
      <c r="BA74" s="77"/>
      <c r="BB74" s="75"/>
      <c r="BC74" s="77"/>
      <c r="BD74" s="75"/>
      <c r="BE74" s="77"/>
      <c r="BF74" s="75"/>
      <c r="BG74" s="77"/>
    </row>
    <row r="75" spans="1:59" ht="29.25" customHeight="1">
      <c r="A75" s="67">
        <v>69</v>
      </c>
      <c r="B75" s="63" t="s">
        <v>407</v>
      </c>
      <c r="C75" s="63" t="s">
        <v>408</v>
      </c>
      <c r="D75" s="1">
        <v>42474</v>
      </c>
      <c r="E75" s="63" t="s">
        <v>52</v>
      </c>
      <c r="F75" s="63" t="s">
        <v>60</v>
      </c>
      <c r="G75" s="64" t="s">
        <v>409</v>
      </c>
      <c r="H75" s="64" t="str">
        <f t="shared" si="26"/>
        <v>성과관리체계 및 운영방안 구축 연구용역</v>
      </c>
      <c r="I75" s="64" t="s">
        <v>410</v>
      </c>
      <c r="J75" s="18">
        <v>19000000</v>
      </c>
      <c r="K75" s="65"/>
      <c r="L75" s="64"/>
      <c r="M75" s="64"/>
      <c r="N75" s="63"/>
      <c r="O75" s="63"/>
      <c r="P75" s="63"/>
      <c r="Q75" s="63"/>
      <c r="R75" s="59"/>
      <c r="S75" s="40"/>
      <c r="T75" s="65"/>
      <c r="U75" s="64"/>
      <c r="V75" s="64"/>
      <c r="W75" s="64"/>
      <c r="X75" s="40"/>
      <c r="Y75" s="65"/>
      <c r="Z75" s="64" t="s">
        <v>411</v>
      </c>
      <c r="AA75" s="63" t="s">
        <v>412</v>
      </c>
      <c r="AB75" s="64" t="s">
        <v>413</v>
      </c>
      <c r="AC75" s="64"/>
      <c r="AD75" s="1">
        <v>42478</v>
      </c>
      <c r="AE75" s="1">
        <v>42478</v>
      </c>
      <c r="AF75" s="1">
        <v>42538</v>
      </c>
      <c r="AG75" s="18">
        <v>18000000</v>
      </c>
      <c r="AH75" s="61">
        <f t="shared" si="18"/>
        <v>0.94736842105263153</v>
      </c>
      <c r="AI75" s="63"/>
      <c r="AJ75" s="48"/>
      <c r="AK75" s="63"/>
      <c r="AL75" s="63"/>
      <c r="AM75" s="63"/>
      <c r="AN75" s="66"/>
      <c r="AO75" s="63"/>
      <c r="AP75" s="14"/>
      <c r="AQ75" s="67" t="str">
        <f t="shared" si="27"/>
        <v>강은혜</v>
      </c>
      <c r="AR75" s="16"/>
      <c r="AS75" s="16"/>
      <c r="AT75" s="7"/>
      <c r="AU75" s="14"/>
      <c r="AV75" s="16"/>
      <c r="AW75" s="14"/>
      <c r="AX75" s="21"/>
      <c r="AY75" s="21"/>
      <c r="AZ75" s="75"/>
      <c r="BA75" s="77"/>
      <c r="BB75" s="75"/>
      <c r="BC75" s="77"/>
      <c r="BD75" s="75"/>
      <c r="BE75" s="77"/>
      <c r="BF75" s="75"/>
      <c r="BG75" s="77"/>
    </row>
    <row r="76" spans="1:59" ht="29.25" customHeight="1">
      <c r="A76" s="24">
        <v>70</v>
      </c>
      <c r="B76" s="26" t="s">
        <v>75</v>
      </c>
      <c r="C76" s="26" t="s">
        <v>103</v>
      </c>
      <c r="D76" s="25">
        <v>42474</v>
      </c>
      <c r="E76" s="26" t="s">
        <v>52</v>
      </c>
      <c r="F76" s="26" t="s">
        <v>60</v>
      </c>
      <c r="G76" s="27" t="s">
        <v>429</v>
      </c>
      <c r="H76" s="27" t="str">
        <f t="shared" si="26"/>
        <v>2016년 한국만화영상진흥원 통합사업관리시스템 유지보수</v>
      </c>
      <c r="I76" s="27" t="s">
        <v>430</v>
      </c>
      <c r="J76" s="28">
        <v>10000000</v>
      </c>
      <c r="K76" s="29"/>
      <c r="L76" s="27"/>
      <c r="M76" s="27"/>
      <c r="N76" s="26"/>
      <c r="O76" s="26"/>
      <c r="P76" s="26"/>
      <c r="Q76" s="26"/>
      <c r="R76" s="60"/>
      <c r="S76" s="43"/>
      <c r="T76" s="29"/>
      <c r="U76" s="27"/>
      <c r="V76" s="27"/>
      <c r="W76" s="27"/>
      <c r="X76" s="43"/>
      <c r="Y76" s="29"/>
      <c r="Z76" s="27" t="s">
        <v>431</v>
      </c>
      <c r="AA76" s="26" t="s">
        <v>432</v>
      </c>
      <c r="AB76" s="27" t="s">
        <v>433</v>
      </c>
      <c r="AC76" s="27"/>
      <c r="AD76" s="25">
        <v>42481</v>
      </c>
      <c r="AE76" s="25">
        <v>42491</v>
      </c>
      <c r="AF76" s="25">
        <v>42735</v>
      </c>
      <c r="AG76" s="28">
        <v>8800000</v>
      </c>
      <c r="AH76" s="62">
        <f>SUM(AG76/J76)</f>
        <v>0.88</v>
      </c>
      <c r="AI76" s="26"/>
      <c r="AJ76" s="49"/>
      <c r="AK76" s="26"/>
      <c r="AL76" s="26"/>
      <c r="AM76" s="26"/>
      <c r="AN76" s="31"/>
      <c r="AO76" s="26"/>
      <c r="AP76" s="35"/>
      <c r="AQ76" s="24" t="str">
        <f t="shared" si="27"/>
        <v>이인철</v>
      </c>
      <c r="AR76" s="32"/>
      <c r="AS76" s="32"/>
      <c r="AT76" s="33"/>
      <c r="AU76" s="35"/>
      <c r="AV76" s="32"/>
      <c r="AW76" s="35"/>
      <c r="AX76" s="36"/>
      <c r="AY76" s="36"/>
      <c r="AZ76" s="76"/>
      <c r="BA76" s="80"/>
      <c r="BB76" s="76"/>
      <c r="BC76" s="80"/>
      <c r="BD76" s="76"/>
      <c r="BE76" s="80"/>
      <c r="BF76" s="76"/>
      <c r="BG76" s="80"/>
    </row>
    <row r="77" spans="1:59" ht="29.25" customHeight="1">
      <c r="A77" s="67">
        <v>71</v>
      </c>
      <c r="B77" s="63" t="s">
        <v>58</v>
      </c>
      <c r="C77" s="63" t="s">
        <v>434</v>
      </c>
      <c r="D77" s="1">
        <v>42474</v>
      </c>
      <c r="E77" s="63" t="s">
        <v>52</v>
      </c>
      <c r="F77" s="63" t="s">
        <v>60</v>
      </c>
      <c r="G77" s="64" t="s">
        <v>435</v>
      </c>
      <c r="H77" s="64" t="str">
        <f>G77</f>
        <v>2016 한중일 신인만화가 콘테스트 참가자 항공권 구매 및 부대업무 용역</v>
      </c>
      <c r="I77" s="64" t="s">
        <v>436</v>
      </c>
      <c r="J77" s="18">
        <v>4520940</v>
      </c>
      <c r="K77" s="65"/>
      <c r="L77" s="64"/>
      <c r="M77" s="64"/>
      <c r="N77" s="63"/>
      <c r="O77" s="63"/>
      <c r="P77" s="63"/>
      <c r="Q77" s="63"/>
      <c r="R77" s="59"/>
      <c r="S77" s="40"/>
      <c r="T77" s="65"/>
      <c r="U77" s="64"/>
      <c r="V77" s="64"/>
      <c r="W77" s="64"/>
      <c r="X77" s="40"/>
      <c r="Y77" s="65"/>
      <c r="Z77" s="64" t="s">
        <v>437</v>
      </c>
      <c r="AA77" s="63" t="s">
        <v>438</v>
      </c>
      <c r="AB77" s="64" t="s">
        <v>439</v>
      </c>
      <c r="AC77" s="64"/>
      <c r="AD77" s="1">
        <v>42482</v>
      </c>
      <c r="AE77" s="1">
        <v>42482</v>
      </c>
      <c r="AF77" s="1">
        <v>42487</v>
      </c>
      <c r="AG77" s="18">
        <v>4480940</v>
      </c>
      <c r="AH77" s="61">
        <f t="shared" ref="AH77:AH80" si="28">SUM(AG77/J77)</f>
        <v>0.99115228248992471</v>
      </c>
      <c r="AI77" s="63"/>
      <c r="AJ77" s="48"/>
      <c r="AK77" s="63"/>
      <c r="AL77" s="63"/>
      <c r="AM77" s="63"/>
      <c r="AN77" s="66"/>
      <c r="AO77" s="63"/>
      <c r="AP77" s="14"/>
      <c r="AQ77" s="67" t="str">
        <f>C77</f>
        <v>김현덕</v>
      </c>
      <c r="AR77" s="16">
        <v>42486</v>
      </c>
      <c r="AS77" s="16">
        <v>42486</v>
      </c>
      <c r="AT77" s="7"/>
      <c r="AU77" s="14"/>
      <c r="AV77" s="16">
        <v>42487</v>
      </c>
      <c r="AW77" s="14">
        <f>SUM(AG77-AU77)</f>
        <v>4480940</v>
      </c>
      <c r="AX77" s="21"/>
      <c r="AY77" s="21"/>
      <c r="AZ77" s="75"/>
      <c r="BA77" s="77"/>
      <c r="BB77" s="75"/>
      <c r="BC77" s="77"/>
      <c r="BD77" s="75"/>
      <c r="BE77" s="77"/>
      <c r="BF77" s="75"/>
      <c r="BG77" s="77"/>
    </row>
    <row r="78" spans="1:59" ht="29.25" customHeight="1">
      <c r="A78" s="67">
        <v>72</v>
      </c>
      <c r="B78" s="63" t="s">
        <v>83</v>
      </c>
      <c r="C78" s="63" t="s">
        <v>259</v>
      </c>
      <c r="D78" s="1">
        <v>42481</v>
      </c>
      <c r="E78" s="63" t="s">
        <v>52</v>
      </c>
      <c r="F78" s="63" t="s">
        <v>60</v>
      </c>
      <c r="G78" s="64" t="s">
        <v>440</v>
      </c>
      <c r="H78" s="64" t="str">
        <f t="shared" ref="H78:H79" si="29">G78</f>
        <v>2016 한국만화박물관 어린이날 이벤트 행사 용역</v>
      </c>
      <c r="I78" s="64" t="s">
        <v>391</v>
      </c>
      <c r="J78" s="18">
        <v>9317000</v>
      </c>
      <c r="K78" s="65"/>
      <c r="L78" s="64"/>
      <c r="M78" s="64"/>
      <c r="N78" s="63"/>
      <c r="O78" s="63"/>
      <c r="P78" s="63"/>
      <c r="Q78" s="63"/>
      <c r="R78" s="59"/>
      <c r="S78" s="40"/>
      <c r="T78" s="65"/>
      <c r="U78" s="64"/>
      <c r="V78" s="64"/>
      <c r="W78" s="64"/>
      <c r="X78" s="40"/>
      <c r="Y78" s="65"/>
      <c r="Z78" s="64" t="s">
        <v>150</v>
      </c>
      <c r="AA78" s="63" t="s">
        <v>151</v>
      </c>
      <c r="AB78" s="64" t="s">
        <v>152</v>
      </c>
      <c r="AC78" s="64"/>
      <c r="AD78" s="1">
        <v>42485</v>
      </c>
      <c r="AE78" s="1">
        <v>42485</v>
      </c>
      <c r="AF78" s="1">
        <v>42507</v>
      </c>
      <c r="AG78" s="18">
        <v>9075000</v>
      </c>
      <c r="AH78" s="61">
        <f t="shared" si="28"/>
        <v>0.97402597402597402</v>
      </c>
      <c r="AI78" s="63" t="s">
        <v>480</v>
      </c>
      <c r="AJ78" s="16">
        <v>42492</v>
      </c>
      <c r="AK78" s="63" t="s">
        <v>481</v>
      </c>
      <c r="AL78" s="63"/>
      <c r="AM78" s="63"/>
      <c r="AN78" s="66"/>
      <c r="AO78" s="63"/>
      <c r="AP78" s="14">
        <v>10967000</v>
      </c>
      <c r="AQ78" s="67" t="str">
        <f t="shared" ref="AQ78:AQ79" si="30">C78</f>
        <v>김현재</v>
      </c>
      <c r="AR78" s="16">
        <v>42507</v>
      </c>
      <c r="AS78" s="16">
        <v>42508</v>
      </c>
      <c r="AT78" s="7"/>
      <c r="AU78" s="14"/>
      <c r="AV78" s="16">
        <v>42514</v>
      </c>
      <c r="AW78" s="14">
        <f>SUM(AP78-AU78)</f>
        <v>10967000</v>
      </c>
      <c r="AX78" s="21"/>
      <c r="AY78" s="21"/>
      <c r="AZ78" s="75"/>
      <c r="BA78" s="77"/>
      <c r="BB78" s="75"/>
      <c r="BC78" s="77"/>
      <c r="BD78" s="75"/>
      <c r="BE78" s="77"/>
      <c r="BF78" s="75"/>
      <c r="BG78" s="77"/>
    </row>
    <row r="79" spans="1:59" ht="29.25" customHeight="1">
      <c r="A79" s="67">
        <v>73</v>
      </c>
      <c r="B79" s="63" t="s">
        <v>441</v>
      </c>
      <c r="C79" s="63" t="s">
        <v>146</v>
      </c>
      <c r="D79" s="1">
        <v>42481</v>
      </c>
      <c r="E79" s="63" t="s">
        <v>195</v>
      </c>
      <c r="F79" s="63" t="s">
        <v>60</v>
      </c>
      <c r="G79" s="64" t="s">
        <v>442</v>
      </c>
      <c r="H79" s="64" t="str">
        <f t="shared" si="29"/>
        <v>공공시설 내 만화카페 및 갤러리 조성공사</v>
      </c>
      <c r="I79" s="64" t="s">
        <v>443</v>
      </c>
      <c r="J79" s="18">
        <v>19980000</v>
      </c>
      <c r="K79" s="65"/>
      <c r="L79" s="64"/>
      <c r="M79" s="64"/>
      <c r="N79" s="63"/>
      <c r="O79" s="63"/>
      <c r="P79" s="63"/>
      <c r="Q79" s="63"/>
      <c r="R79" s="59"/>
      <c r="S79" s="40"/>
      <c r="T79" s="65"/>
      <c r="U79" s="64"/>
      <c r="V79" s="64"/>
      <c r="W79" s="64"/>
      <c r="X79" s="40"/>
      <c r="Y79" s="65"/>
      <c r="Z79" s="64" t="s">
        <v>344</v>
      </c>
      <c r="AA79" s="63" t="s">
        <v>282</v>
      </c>
      <c r="AB79" s="64" t="s">
        <v>283</v>
      </c>
      <c r="AC79" s="64"/>
      <c r="AD79" s="1">
        <v>42486</v>
      </c>
      <c r="AE79" s="1">
        <v>42486</v>
      </c>
      <c r="AF79" s="1">
        <v>42499</v>
      </c>
      <c r="AG79" s="18">
        <v>19200000</v>
      </c>
      <c r="AH79" s="61">
        <f t="shared" si="28"/>
        <v>0.96096096096096095</v>
      </c>
      <c r="AI79" s="63"/>
      <c r="AJ79" s="48"/>
      <c r="AK79" s="63"/>
      <c r="AL79" s="63"/>
      <c r="AM79" s="63"/>
      <c r="AN79" s="66"/>
      <c r="AO79" s="63"/>
      <c r="AP79" s="14"/>
      <c r="AQ79" s="67" t="str">
        <f t="shared" si="30"/>
        <v>이소현</v>
      </c>
      <c r="AR79" s="16">
        <v>42499</v>
      </c>
      <c r="AS79" s="16">
        <v>42499</v>
      </c>
      <c r="AT79" s="7"/>
      <c r="AU79" s="14"/>
      <c r="AV79" s="16">
        <v>42502</v>
      </c>
      <c r="AW79" s="14">
        <f>SUM(AG79-AU79)</f>
        <v>19200000</v>
      </c>
      <c r="AX79" s="21"/>
      <c r="AY79" s="21"/>
      <c r="AZ79" s="75"/>
      <c r="BA79" s="77"/>
      <c r="BB79" s="75"/>
      <c r="BC79" s="77"/>
      <c r="BD79" s="75"/>
      <c r="BE79" s="77"/>
      <c r="BF79" s="75"/>
      <c r="BG79" s="77"/>
    </row>
    <row r="80" spans="1:59" ht="29.25" customHeight="1">
      <c r="A80" s="67">
        <v>74</v>
      </c>
      <c r="B80" s="63" t="s">
        <v>75</v>
      </c>
      <c r="C80" s="63" t="s">
        <v>349</v>
      </c>
      <c r="D80" s="1">
        <v>42482</v>
      </c>
      <c r="E80" s="63" t="s">
        <v>195</v>
      </c>
      <c r="F80" s="63" t="s">
        <v>60</v>
      </c>
      <c r="G80" s="64" t="s">
        <v>444</v>
      </c>
      <c r="H80" s="64" t="str">
        <f>G80</f>
        <v>만화영상진흥원 지상주차장 출입구 가로등 설치공사</v>
      </c>
      <c r="I80" s="64" t="s">
        <v>445</v>
      </c>
      <c r="J80" s="18">
        <v>1891000</v>
      </c>
      <c r="K80" s="65"/>
      <c r="L80" s="64"/>
      <c r="M80" s="64"/>
      <c r="N80" s="63"/>
      <c r="O80" s="63"/>
      <c r="P80" s="63"/>
      <c r="Q80" s="63"/>
      <c r="R80" s="59"/>
      <c r="S80" s="40"/>
      <c r="T80" s="65"/>
      <c r="U80" s="64"/>
      <c r="V80" s="64"/>
      <c r="W80" s="64"/>
      <c r="X80" s="40"/>
      <c r="Y80" s="65"/>
      <c r="Z80" s="64" t="s">
        <v>446</v>
      </c>
      <c r="AA80" s="63" t="s">
        <v>447</v>
      </c>
      <c r="AB80" s="64" t="s">
        <v>448</v>
      </c>
      <c r="AC80" s="64"/>
      <c r="AD80" s="1">
        <v>42486</v>
      </c>
      <c r="AE80" s="1">
        <v>42486</v>
      </c>
      <c r="AF80" s="1">
        <v>42500</v>
      </c>
      <c r="AG80" s="18">
        <v>1479000</v>
      </c>
      <c r="AH80" s="61">
        <f t="shared" si="28"/>
        <v>0.78212585933368584</v>
      </c>
      <c r="AI80" s="63"/>
      <c r="AJ80" s="48"/>
      <c r="AK80" s="63"/>
      <c r="AL80" s="63"/>
      <c r="AM80" s="63"/>
      <c r="AN80" s="66"/>
      <c r="AO80" s="63"/>
      <c r="AP80" s="14"/>
      <c r="AQ80" s="67" t="str">
        <f>C80</f>
        <v>정기선</v>
      </c>
      <c r="AR80" s="16">
        <v>42500</v>
      </c>
      <c r="AS80" s="16">
        <v>42500</v>
      </c>
      <c r="AT80" s="7"/>
      <c r="AU80" s="14"/>
      <c r="AV80" s="16">
        <v>42502</v>
      </c>
      <c r="AW80" s="14">
        <f>SUM(AG80-AU80)</f>
        <v>1479000</v>
      </c>
      <c r="AX80" s="21"/>
      <c r="AY80" s="21"/>
      <c r="AZ80" s="75"/>
      <c r="BA80" s="77"/>
      <c r="BB80" s="75"/>
      <c r="BC80" s="77"/>
      <c r="BD80" s="75"/>
      <c r="BE80" s="77"/>
      <c r="BF80" s="75"/>
      <c r="BG80" s="77"/>
    </row>
    <row r="81" spans="1:59" ht="29.25" customHeight="1">
      <c r="A81" s="24">
        <v>75</v>
      </c>
      <c r="B81" s="26" t="s">
        <v>75</v>
      </c>
      <c r="C81" s="26" t="s">
        <v>103</v>
      </c>
      <c r="D81" s="25">
        <v>42424</v>
      </c>
      <c r="E81" s="26" t="s">
        <v>52</v>
      </c>
      <c r="F81" s="26" t="s">
        <v>289</v>
      </c>
      <c r="G81" s="27" t="s">
        <v>449</v>
      </c>
      <c r="H81" s="27" t="str">
        <f t="shared" ref="H81:H85" si="31">G81</f>
        <v>2016년 한국만화영상진흥원 경영자원통합관리시스템 유지보수 용역</v>
      </c>
      <c r="I81" s="27" t="s">
        <v>450</v>
      </c>
      <c r="J81" s="28">
        <v>16390000</v>
      </c>
      <c r="K81" s="29"/>
      <c r="L81" s="27"/>
      <c r="M81" s="37"/>
      <c r="N81" s="26"/>
      <c r="O81" s="26"/>
      <c r="P81" s="26"/>
      <c r="Q81" s="26"/>
      <c r="R81" s="60"/>
      <c r="S81" s="43"/>
      <c r="T81" s="29"/>
      <c r="U81" s="27"/>
      <c r="V81" s="27"/>
      <c r="W81" s="27"/>
      <c r="X81" s="43"/>
      <c r="Y81" s="29"/>
      <c r="Z81" s="27" t="s">
        <v>451</v>
      </c>
      <c r="AA81" s="26" t="s">
        <v>452</v>
      </c>
      <c r="AB81" s="27" t="s">
        <v>453</v>
      </c>
      <c r="AC81" s="27"/>
      <c r="AD81" s="25">
        <v>42487</v>
      </c>
      <c r="AE81" s="25">
        <v>42487</v>
      </c>
      <c r="AF81" s="25">
        <v>42735</v>
      </c>
      <c r="AG81" s="28">
        <v>15570000</v>
      </c>
      <c r="AH81" s="62">
        <f>SUM(AG81/J81)</f>
        <v>0.94996949359365468</v>
      </c>
      <c r="AI81" s="26"/>
      <c r="AJ81" s="49"/>
      <c r="AK81" s="26"/>
      <c r="AL81" s="26"/>
      <c r="AM81" s="26"/>
      <c r="AN81" s="31"/>
      <c r="AO81" s="26"/>
      <c r="AP81" s="35"/>
      <c r="AQ81" s="24" t="str">
        <f t="shared" ref="AQ81:AQ85" si="32">C81</f>
        <v>이인철</v>
      </c>
      <c r="AR81" s="32"/>
      <c r="AS81" s="32"/>
      <c r="AT81" s="33"/>
      <c r="AU81" s="35"/>
      <c r="AV81" s="32"/>
      <c r="AW81" s="35"/>
      <c r="AX81" s="32"/>
      <c r="AY81" s="35"/>
      <c r="AZ81" s="76"/>
      <c r="BA81" s="80"/>
      <c r="BB81" s="76"/>
      <c r="BC81" s="80"/>
      <c r="BD81" s="76"/>
      <c r="BE81" s="80"/>
      <c r="BF81" s="76"/>
      <c r="BG81" s="80"/>
    </row>
    <row r="82" spans="1:59" ht="29.25" customHeight="1">
      <c r="A82" s="67">
        <v>76</v>
      </c>
      <c r="B82" s="63" t="s">
        <v>75</v>
      </c>
      <c r="C82" s="63" t="s">
        <v>103</v>
      </c>
      <c r="D82" s="1">
        <v>42467</v>
      </c>
      <c r="E82" s="63" t="s">
        <v>91</v>
      </c>
      <c r="F82" s="63" t="s">
        <v>60</v>
      </c>
      <c r="G82" s="64" t="s">
        <v>454</v>
      </c>
      <c r="H82" s="64" t="str">
        <f t="shared" si="31"/>
        <v>전자결재시스템 서버용 하드디스크 구입</v>
      </c>
      <c r="I82" s="64" t="s">
        <v>455</v>
      </c>
      <c r="J82" s="18">
        <v>690000</v>
      </c>
      <c r="K82" s="65"/>
      <c r="L82" s="64"/>
      <c r="M82" s="20"/>
      <c r="N82" s="63"/>
      <c r="O82" s="63"/>
      <c r="P82" s="63"/>
      <c r="Q82" s="63"/>
      <c r="R82" s="59"/>
      <c r="S82" s="40"/>
      <c r="T82" s="65"/>
      <c r="U82" s="64"/>
      <c r="V82" s="64"/>
      <c r="W82" s="64"/>
      <c r="X82" s="40"/>
      <c r="Y82" s="65"/>
      <c r="Z82" s="64" t="s">
        <v>110</v>
      </c>
      <c r="AA82" s="63" t="s">
        <v>111</v>
      </c>
      <c r="AB82" s="64" t="s">
        <v>112</v>
      </c>
      <c r="AC82" s="64"/>
      <c r="AD82" s="1">
        <v>42487</v>
      </c>
      <c r="AE82" s="1"/>
      <c r="AF82" s="1">
        <v>42503</v>
      </c>
      <c r="AG82" s="18">
        <v>620000</v>
      </c>
      <c r="AH82" s="61">
        <f t="shared" ref="AH82:AH94" si="33">SUM(AG82/J82)</f>
        <v>0.89855072463768115</v>
      </c>
      <c r="AI82" s="63"/>
      <c r="AJ82" s="48"/>
      <c r="AK82" s="63"/>
      <c r="AL82" s="63"/>
      <c r="AM82" s="63"/>
      <c r="AN82" s="66"/>
      <c r="AO82" s="63"/>
      <c r="AP82" s="14"/>
      <c r="AQ82" s="67" t="str">
        <f t="shared" si="32"/>
        <v>이인철</v>
      </c>
      <c r="AR82" s="16">
        <v>42503</v>
      </c>
      <c r="AS82" s="16">
        <v>42503</v>
      </c>
      <c r="AT82" s="7"/>
      <c r="AU82" s="14"/>
      <c r="AV82" s="16">
        <v>42514</v>
      </c>
      <c r="AW82" s="14">
        <f>SUM(AG82-AU82)</f>
        <v>620000</v>
      </c>
      <c r="AX82" s="21"/>
      <c r="AY82" s="21"/>
      <c r="AZ82" s="75"/>
      <c r="BA82" s="77"/>
      <c r="BB82" s="75"/>
      <c r="BC82" s="77"/>
      <c r="BD82" s="75"/>
      <c r="BE82" s="77"/>
      <c r="BF82" s="75"/>
      <c r="BG82" s="77"/>
    </row>
    <row r="83" spans="1:59" ht="29.25" customHeight="1">
      <c r="A83" s="67">
        <v>77</v>
      </c>
      <c r="B83" s="63" t="s">
        <v>153</v>
      </c>
      <c r="C83" s="63" t="s">
        <v>456</v>
      </c>
      <c r="D83" s="1">
        <v>42478</v>
      </c>
      <c r="E83" s="63" t="s">
        <v>52</v>
      </c>
      <c r="F83" s="63" t="s">
        <v>60</v>
      </c>
      <c r="G83" s="64" t="s">
        <v>457</v>
      </c>
      <c r="H83" s="64" t="str">
        <f t="shared" si="31"/>
        <v>웹툰산업 내의 광고/마케팅 황용사례 및 가치평가 연구용역</v>
      </c>
      <c r="I83" s="64" t="s">
        <v>458</v>
      </c>
      <c r="J83" s="18">
        <v>19200000</v>
      </c>
      <c r="K83" s="65"/>
      <c r="L83" s="64"/>
      <c r="M83" s="64"/>
      <c r="N83" s="63"/>
      <c r="O83" s="63"/>
      <c r="P83" s="63"/>
      <c r="Q83" s="63"/>
      <c r="R83" s="59"/>
      <c r="S83" s="40"/>
      <c r="T83" s="65"/>
      <c r="U83" s="64"/>
      <c r="V83" s="64"/>
      <c r="W83" s="64"/>
      <c r="X83" s="40"/>
      <c r="Y83" s="65"/>
      <c r="Z83" s="64" t="s">
        <v>459</v>
      </c>
      <c r="AA83" s="63" t="s">
        <v>460</v>
      </c>
      <c r="AB83" s="64" t="s">
        <v>461</v>
      </c>
      <c r="AC83" s="64"/>
      <c r="AD83" s="1">
        <v>42487</v>
      </c>
      <c r="AE83" s="1">
        <v>42487</v>
      </c>
      <c r="AF83" s="1">
        <v>42576</v>
      </c>
      <c r="AG83" s="18">
        <v>17800000</v>
      </c>
      <c r="AH83" s="61">
        <f t="shared" si="33"/>
        <v>0.92708333333333337</v>
      </c>
      <c r="AI83" s="63"/>
      <c r="AJ83" s="48"/>
      <c r="AK83" s="63"/>
      <c r="AL83" s="63"/>
      <c r="AM83" s="63"/>
      <c r="AN83" s="66"/>
      <c r="AO83" s="63"/>
      <c r="AP83" s="14"/>
      <c r="AQ83" s="67" t="str">
        <f t="shared" si="32"/>
        <v>최원혁</v>
      </c>
      <c r="AR83" s="16"/>
      <c r="AS83" s="16"/>
      <c r="AT83" s="7"/>
      <c r="AU83" s="14"/>
      <c r="AV83" s="16"/>
      <c r="AW83" s="14"/>
      <c r="AX83" s="21"/>
      <c r="AY83" s="21"/>
      <c r="AZ83" s="75"/>
      <c r="BA83" s="77"/>
      <c r="BB83" s="75"/>
      <c r="BC83" s="77"/>
      <c r="BD83" s="75"/>
      <c r="BE83" s="77"/>
      <c r="BF83" s="75"/>
      <c r="BG83" s="77"/>
    </row>
    <row r="84" spans="1:59" ht="29.25" customHeight="1">
      <c r="A84" s="67">
        <v>78</v>
      </c>
      <c r="B84" s="63" t="s">
        <v>83</v>
      </c>
      <c r="C84" s="63" t="s">
        <v>259</v>
      </c>
      <c r="D84" s="1">
        <v>42486</v>
      </c>
      <c r="E84" s="63" t="s">
        <v>52</v>
      </c>
      <c r="F84" s="63" t="s">
        <v>60</v>
      </c>
      <c r="G84" s="64" t="s">
        <v>462</v>
      </c>
      <c r="H84" s="64" t="str">
        <f t="shared" si="31"/>
        <v>한국만화박물관 4D상영관 라이더 의자 수리</v>
      </c>
      <c r="I84" s="64" t="s">
        <v>463</v>
      </c>
      <c r="J84" s="18">
        <v>4015000</v>
      </c>
      <c r="K84" s="65"/>
      <c r="L84" s="64"/>
      <c r="M84" s="64"/>
      <c r="N84" s="63"/>
      <c r="O84" s="63"/>
      <c r="P84" s="63"/>
      <c r="Q84" s="63"/>
      <c r="R84" s="59"/>
      <c r="S84" s="40"/>
      <c r="T84" s="65"/>
      <c r="U84" s="64"/>
      <c r="V84" s="64"/>
      <c r="W84" s="64"/>
      <c r="X84" s="40"/>
      <c r="Y84" s="65"/>
      <c r="Z84" s="64" t="s">
        <v>380</v>
      </c>
      <c r="AA84" s="63" t="s">
        <v>381</v>
      </c>
      <c r="AB84" s="64" t="s">
        <v>382</v>
      </c>
      <c r="AC84" s="64"/>
      <c r="AD84" s="1">
        <v>42488</v>
      </c>
      <c r="AE84" s="1">
        <v>42488</v>
      </c>
      <c r="AF84" s="1">
        <v>42489</v>
      </c>
      <c r="AG84" s="18">
        <v>3630000</v>
      </c>
      <c r="AH84" s="61">
        <f t="shared" si="33"/>
        <v>0.90410958904109584</v>
      </c>
      <c r="AI84" s="63"/>
      <c r="AJ84" s="48"/>
      <c r="AK84" s="63"/>
      <c r="AL84" s="63"/>
      <c r="AM84" s="63"/>
      <c r="AN84" s="66"/>
      <c r="AO84" s="63"/>
      <c r="AP84" s="14"/>
      <c r="AQ84" s="67" t="str">
        <f t="shared" si="32"/>
        <v>김현재</v>
      </c>
      <c r="AR84" s="16">
        <v>42488</v>
      </c>
      <c r="AS84" s="16">
        <v>42489</v>
      </c>
      <c r="AT84" s="7"/>
      <c r="AU84" s="14"/>
      <c r="AV84" s="16">
        <v>42502</v>
      </c>
      <c r="AW84" s="14">
        <f t="shared" ref="AW84:AW90" si="34">SUM(AG84-AU84)</f>
        <v>3630000</v>
      </c>
      <c r="AX84" s="21"/>
      <c r="AY84" s="21"/>
      <c r="AZ84" s="75"/>
      <c r="BA84" s="77"/>
      <c r="BB84" s="75"/>
      <c r="BC84" s="77"/>
      <c r="BD84" s="75"/>
      <c r="BE84" s="77"/>
      <c r="BF84" s="75"/>
      <c r="BG84" s="77"/>
    </row>
    <row r="85" spans="1:59" ht="29.25" customHeight="1">
      <c r="A85" s="67">
        <v>79</v>
      </c>
      <c r="B85" s="63" t="s">
        <v>393</v>
      </c>
      <c r="C85" s="63" t="s">
        <v>425</v>
      </c>
      <c r="D85" s="1">
        <v>42487</v>
      </c>
      <c r="E85" s="63" t="s">
        <v>52</v>
      </c>
      <c r="F85" s="63" t="s">
        <v>60</v>
      </c>
      <c r="G85" s="64" t="s">
        <v>464</v>
      </c>
      <c r="H85" s="64" t="str">
        <f t="shared" si="31"/>
        <v>제19회 부천국제만화축제 사전홍보영상 제작</v>
      </c>
      <c r="I85" s="64" t="s">
        <v>465</v>
      </c>
      <c r="J85" s="18">
        <v>2100000</v>
      </c>
      <c r="K85" s="65"/>
      <c r="L85" s="64"/>
      <c r="M85" s="64"/>
      <c r="N85" s="63"/>
      <c r="O85" s="63"/>
      <c r="P85" s="63"/>
      <c r="Q85" s="63"/>
      <c r="R85" s="59"/>
      <c r="S85" s="40"/>
      <c r="T85" s="65"/>
      <c r="U85" s="64"/>
      <c r="V85" s="64"/>
      <c r="W85" s="64"/>
      <c r="X85" s="40"/>
      <c r="Y85" s="65"/>
      <c r="Z85" s="64" t="s">
        <v>255</v>
      </c>
      <c r="AA85" s="67" t="s">
        <v>256</v>
      </c>
      <c r="AB85" s="64" t="s">
        <v>257</v>
      </c>
      <c r="AC85" s="64"/>
      <c r="AD85" s="1">
        <v>42489</v>
      </c>
      <c r="AE85" s="1">
        <v>42489</v>
      </c>
      <c r="AF85" s="1">
        <v>42492</v>
      </c>
      <c r="AG85" s="18">
        <v>2000000</v>
      </c>
      <c r="AH85" s="61">
        <f t="shared" si="33"/>
        <v>0.95238095238095233</v>
      </c>
      <c r="AI85" s="63"/>
      <c r="AJ85" s="48"/>
      <c r="AK85" s="63"/>
      <c r="AL85" s="63"/>
      <c r="AM85" s="63"/>
      <c r="AN85" s="66"/>
      <c r="AO85" s="63"/>
      <c r="AP85" s="14"/>
      <c r="AQ85" s="67" t="str">
        <f t="shared" si="32"/>
        <v>박혜수</v>
      </c>
      <c r="AR85" s="16">
        <v>42492</v>
      </c>
      <c r="AS85" s="16">
        <v>42494</v>
      </c>
      <c r="AT85" s="7"/>
      <c r="AU85" s="14"/>
      <c r="AV85" s="16">
        <v>42499</v>
      </c>
      <c r="AW85" s="14">
        <f t="shared" si="34"/>
        <v>2000000</v>
      </c>
      <c r="AX85" s="21"/>
      <c r="AY85" s="21"/>
      <c r="AZ85" s="75"/>
      <c r="BA85" s="77"/>
      <c r="BB85" s="75"/>
      <c r="BC85" s="77"/>
      <c r="BD85" s="75"/>
      <c r="BE85" s="77"/>
      <c r="BF85" s="75"/>
      <c r="BG85" s="77"/>
    </row>
    <row r="86" spans="1:59" ht="29.25" customHeight="1">
      <c r="A86" s="67">
        <v>80</v>
      </c>
      <c r="B86" s="63" t="s">
        <v>83</v>
      </c>
      <c r="C86" s="63" t="s">
        <v>205</v>
      </c>
      <c r="D86" s="1">
        <v>42487</v>
      </c>
      <c r="E86" s="63" t="s">
        <v>91</v>
      </c>
      <c r="F86" s="63" t="s">
        <v>60</v>
      </c>
      <c r="G86" s="64" t="s">
        <v>466</v>
      </c>
      <c r="H86" s="64" t="str">
        <f>G86</f>
        <v>기획전시 「소녀, 순정을 그리다」 도록 제작</v>
      </c>
      <c r="I86" s="64" t="s">
        <v>467</v>
      </c>
      <c r="J86" s="18">
        <v>8300000</v>
      </c>
      <c r="K86" s="65"/>
      <c r="L86" s="64"/>
      <c r="M86" s="64"/>
      <c r="N86" s="63"/>
      <c r="O86" s="63"/>
      <c r="P86" s="63"/>
      <c r="Q86" s="63"/>
      <c r="R86" s="59"/>
      <c r="S86" s="40"/>
      <c r="T86" s="65"/>
      <c r="U86" s="64"/>
      <c r="V86" s="64"/>
      <c r="W86" s="64"/>
      <c r="X86" s="40"/>
      <c r="Y86" s="65"/>
      <c r="Z86" s="64" t="s">
        <v>179</v>
      </c>
      <c r="AA86" s="63" t="s">
        <v>180</v>
      </c>
      <c r="AB86" s="64" t="s">
        <v>181</v>
      </c>
      <c r="AC86" s="64"/>
      <c r="AD86" s="1">
        <v>42489</v>
      </c>
      <c r="AE86" s="1"/>
      <c r="AF86" s="1">
        <v>42494</v>
      </c>
      <c r="AG86" s="18">
        <v>7822000</v>
      </c>
      <c r="AH86" s="61">
        <f t="shared" si="33"/>
        <v>0.94240963855421689</v>
      </c>
      <c r="AI86" s="63"/>
      <c r="AJ86" s="48"/>
      <c r="AK86" s="63"/>
      <c r="AL86" s="63"/>
      <c r="AM86" s="63"/>
      <c r="AN86" s="66"/>
      <c r="AO86" s="63"/>
      <c r="AP86" s="14"/>
      <c r="AQ86" s="67" t="str">
        <f>C86</f>
        <v>서정임</v>
      </c>
      <c r="AR86" s="16">
        <v>42494</v>
      </c>
      <c r="AS86" s="16">
        <v>42494</v>
      </c>
      <c r="AT86" s="7"/>
      <c r="AU86" s="14"/>
      <c r="AV86" s="16">
        <v>42509</v>
      </c>
      <c r="AW86" s="14">
        <f t="shared" si="34"/>
        <v>7822000</v>
      </c>
      <c r="AX86" s="21"/>
      <c r="AY86" s="21"/>
      <c r="AZ86" s="75"/>
      <c r="BA86" s="77"/>
      <c r="BB86" s="75"/>
      <c r="BC86" s="77"/>
      <c r="BD86" s="75"/>
      <c r="BE86" s="77"/>
      <c r="BF86" s="75"/>
      <c r="BG86" s="77"/>
    </row>
    <row r="87" spans="1:59" ht="29.25" customHeight="1">
      <c r="A87" s="67">
        <v>81</v>
      </c>
      <c r="B87" s="63" t="s">
        <v>83</v>
      </c>
      <c r="C87" s="63" t="s">
        <v>205</v>
      </c>
      <c r="D87" s="1">
        <v>42488</v>
      </c>
      <c r="E87" s="63" t="s">
        <v>91</v>
      </c>
      <c r="F87" s="63" t="s">
        <v>60</v>
      </c>
      <c r="G87" s="64" t="s">
        <v>468</v>
      </c>
      <c r="H87" s="64" t="str">
        <f>G87</f>
        <v>기획전시 「소녀, 순정을 그리다」 전시용 액자 구입</v>
      </c>
      <c r="I87" s="64" t="s">
        <v>469</v>
      </c>
      <c r="J87" s="18">
        <v>7950000</v>
      </c>
      <c r="K87" s="65"/>
      <c r="L87" s="64"/>
      <c r="M87" s="64"/>
      <c r="N87" s="63"/>
      <c r="O87" s="63"/>
      <c r="P87" s="63"/>
      <c r="Q87" s="63"/>
      <c r="R87" s="59"/>
      <c r="S87" s="40"/>
      <c r="T87" s="65"/>
      <c r="U87" s="64"/>
      <c r="V87" s="64"/>
      <c r="W87" s="64"/>
      <c r="X87" s="40"/>
      <c r="Y87" s="65"/>
      <c r="Z87" s="64" t="s">
        <v>470</v>
      </c>
      <c r="AA87" s="63" t="s">
        <v>471</v>
      </c>
      <c r="AB87" s="64" t="s">
        <v>472</v>
      </c>
      <c r="AC87" s="64"/>
      <c r="AD87" s="1">
        <v>42489</v>
      </c>
      <c r="AE87" s="1"/>
      <c r="AF87" s="1">
        <v>42494</v>
      </c>
      <c r="AG87" s="18">
        <v>7393500</v>
      </c>
      <c r="AH87" s="61">
        <f t="shared" si="33"/>
        <v>0.93</v>
      </c>
      <c r="AI87" s="63"/>
      <c r="AJ87" s="48"/>
      <c r="AK87" s="63"/>
      <c r="AL87" s="63"/>
      <c r="AM87" s="63"/>
      <c r="AN87" s="66"/>
      <c r="AO87" s="63"/>
      <c r="AP87" s="14"/>
      <c r="AQ87" s="67" t="str">
        <f>C87</f>
        <v>서정임</v>
      </c>
      <c r="AR87" s="16">
        <v>42494</v>
      </c>
      <c r="AS87" s="16">
        <v>42494</v>
      </c>
      <c r="AT87" s="7"/>
      <c r="AU87" s="14"/>
      <c r="AV87" s="16">
        <v>42509</v>
      </c>
      <c r="AW87" s="14">
        <f t="shared" si="34"/>
        <v>7393500</v>
      </c>
      <c r="AX87" s="14"/>
      <c r="AY87" s="21"/>
      <c r="AZ87" s="75"/>
      <c r="BA87" s="77"/>
      <c r="BB87" s="75"/>
      <c r="BC87" s="77"/>
      <c r="BD87" s="75"/>
      <c r="BE87" s="77"/>
      <c r="BF87" s="75"/>
      <c r="BG87" s="77"/>
    </row>
    <row r="88" spans="1:59" ht="29.25" customHeight="1">
      <c r="A88" s="67">
        <v>82</v>
      </c>
      <c r="B88" s="63" t="s">
        <v>75</v>
      </c>
      <c r="C88" s="63" t="s">
        <v>103</v>
      </c>
      <c r="D88" s="1">
        <v>42488</v>
      </c>
      <c r="E88" s="63" t="s">
        <v>52</v>
      </c>
      <c r="F88" s="63" t="s">
        <v>60</v>
      </c>
      <c r="G88" s="64" t="s">
        <v>473</v>
      </c>
      <c r="H88" s="64" t="str">
        <f>G88</f>
        <v>한국만화영상진흥원 홈페이지 내 전자견적 제출 시스템 구축</v>
      </c>
      <c r="I88" s="64" t="s">
        <v>474</v>
      </c>
      <c r="J88" s="18">
        <v>2464080</v>
      </c>
      <c r="K88" s="65"/>
      <c r="L88" s="64"/>
      <c r="M88" s="64"/>
      <c r="N88" s="63"/>
      <c r="O88" s="63"/>
      <c r="P88" s="63"/>
      <c r="Q88" s="63"/>
      <c r="R88" s="59"/>
      <c r="S88" s="40"/>
      <c r="T88" s="65"/>
      <c r="U88" s="64"/>
      <c r="V88" s="64"/>
      <c r="W88" s="64"/>
      <c r="X88" s="40"/>
      <c r="Y88" s="65"/>
      <c r="Z88" s="64" t="s">
        <v>106</v>
      </c>
      <c r="AA88" s="133" t="s">
        <v>915</v>
      </c>
      <c r="AB88" s="64" t="s">
        <v>107</v>
      </c>
      <c r="AC88" s="64"/>
      <c r="AD88" s="1">
        <v>42489</v>
      </c>
      <c r="AE88" s="1">
        <v>42489</v>
      </c>
      <c r="AF88" s="1">
        <v>42509</v>
      </c>
      <c r="AG88" s="18">
        <v>2079000</v>
      </c>
      <c r="AH88" s="61">
        <f t="shared" si="33"/>
        <v>0.84372260640888286</v>
      </c>
      <c r="AI88" s="63"/>
      <c r="AJ88" s="48"/>
      <c r="AK88" s="63"/>
      <c r="AL88" s="63"/>
      <c r="AM88" s="63"/>
      <c r="AN88" s="66"/>
      <c r="AO88" s="63"/>
      <c r="AP88" s="14"/>
      <c r="AQ88" s="67" t="str">
        <f>C88</f>
        <v>이인철</v>
      </c>
      <c r="AR88" s="16">
        <v>42508</v>
      </c>
      <c r="AS88" s="16">
        <v>42509</v>
      </c>
      <c r="AT88" s="7"/>
      <c r="AU88" s="14"/>
      <c r="AV88" s="16">
        <v>42514</v>
      </c>
      <c r="AW88" s="14">
        <f t="shared" si="34"/>
        <v>2079000</v>
      </c>
      <c r="AX88" s="21"/>
      <c r="AY88" s="21"/>
      <c r="AZ88" s="75"/>
      <c r="BA88" s="77"/>
      <c r="BB88" s="75"/>
      <c r="BC88" s="77"/>
      <c r="BD88" s="75"/>
      <c r="BE88" s="77"/>
      <c r="BF88" s="75"/>
      <c r="BG88" s="77"/>
    </row>
    <row r="89" spans="1:59" ht="29.25" customHeight="1">
      <c r="A89" s="67">
        <v>83</v>
      </c>
      <c r="B89" s="63" t="s">
        <v>83</v>
      </c>
      <c r="C89" s="63" t="s">
        <v>176</v>
      </c>
      <c r="D89" s="1">
        <v>42489</v>
      </c>
      <c r="E89" s="63" t="s">
        <v>91</v>
      </c>
      <c r="F89" s="63" t="s">
        <v>60</v>
      </c>
      <c r="G89" s="64" t="s">
        <v>475</v>
      </c>
      <c r="H89" s="64" t="str">
        <f t="shared" ref="H89:H90" si="35">G89</f>
        <v>한국만화박물관 입장권 띠지 제작</v>
      </c>
      <c r="I89" s="64" t="s">
        <v>476</v>
      </c>
      <c r="J89" s="18">
        <v>2700000</v>
      </c>
      <c r="K89" s="65"/>
      <c r="L89" s="64"/>
      <c r="M89" s="64"/>
      <c r="N89" s="63"/>
      <c r="O89" s="63"/>
      <c r="P89" s="63"/>
      <c r="Q89" s="63"/>
      <c r="R89" s="59"/>
      <c r="S89" s="40"/>
      <c r="T89" s="65"/>
      <c r="U89" s="64"/>
      <c r="V89" s="64"/>
      <c r="W89" s="64"/>
      <c r="X89" s="40"/>
      <c r="Y89" s="65"/>
      <c r="Z89" s="64" t="s">
        <v>477</v>
      </c>
      <c r="AA89" s="63" t="s">
        <v>478</v>
      </c>
      <c r="AB89" s="64" t="s">
        <v>479</v>
      </c>
      <c r="AC89" s="64"/>
      <c r="AD89" s="1">
        <v>42492</v>
      </c>
      <c r="AE89" s="1"/>
      <c r="AF89" s="1">
        <v>42494</v>
      </c>
      <c r="AG89" s="18">
        <v>2100000</v>
      </c>
      <c r="AH89" s="61">
        <f t="shared" si="33"/>
        <v>0.77777777777777779</v>
      </c>
      <c r="AI89" s="63"/>
      <c r="AJ89" s="48"/>
      <c r="AK89" s="63"/>
      <c r="AL89" s="63"/>
      <c r="AM89" s="63"/>
      <c r="AN89" s="66"/>
      <c r="AO89" s="63"/>
      <c r="AP89" s="14"/>
      <c r="AQ89" s="67" t="str">
        <f t="shared" ref="AQ89:AQ90" si="36">C89</f>
        <v>방희정</v>
      </c>
      <c r="AR89" s="16">
        <v>42494</v>
      </c>
      <c r="AS89" s="16">
        <v>42494</v>
      </c>
      <c r="AT89" s="7"/>
      <c r="AU89" s="14"/>
      <c r="AV89" s="16">
        <v>42502</v>
      </c>
      <c r="AW89" s="14">
        <f t="shared" si="34"/>
        <v>2100000</v>
      </c>
      <c r="AX89" s="21"/>
      <c r="AY89" s="21"/>
      <c r="AZ89" s="75"/>
      <c r="BA89" s="77"/>
      <c r="BB89" s="75"/>
      <c r="BC89" s="77"/>
      <c r="BD89" s="75"/>
      <c r="BE89" s="77"/>
      <c r="BF89" s="75"/>
      <c r="BG89" s="77"/>
    </row>
    <row r="90" spans="1:59" ht="29.25" customHeight="1">
      <c r="A90" s="67">
        <v>84</v>
      </c>
      <c r="B90" s="63" t="s">
        <v>83</v>
      </c>
      <c r="C90" s="63" t="s">
        <v>205</v>
      </c>
      <c r="D90" s="1">
        <v>42492</v>
      </c>
      <c r="E90" s="63" t="s">
        <v>52</v>
      </c>
      <c r="F90" s="63" t="s">
        <v>60</v>
      </c>
      <c r="G90" s="64" t="s">
        <v>491</v>
      </c>
      <c r="H90" s="64" t="str">
        <f t="shared" si="35"/>
        <v>기획전시 「소녀, 순정을 그리다」 전시설치용역</v>
      </c>
      <c r="I90" s="64" t="s">
        <v>332</v>
      </c>
      <c r="J90" s="18">
        <v>17826000</v>
      </c>
      <c r="K90" s="65"/>
      <c r="L90" s="64"/>
      <c r="M90" s="64"/>
      <c r="N90" s="63"/>
      <c r="O90" s="63"/>
      <c r="P90" s="63"/>
      <c r="Q90" s="63"/>
      <c r="R90" s="59"/>
      <c r="S90" s="40"/>
      <c r="T90" s="65"/>
      <c r="U90" s="64"/>
      <c r="V90" s="64"/>
      <c r="W90" s="64"/>
      <c r="X90" s="40"/>
      <c r="Y90" s="65"/>
      <c r="Z90" s="64" t="s">
        <v>305</v>
      </c>
      <c r="AA90" s="63" t="s">
        <v>306</v>
      </c>
      <c r="AB90" s="64" t="s">
        <v>367</v>
      </c>
      <c r="AC90" s="64"/>
      <c r="AD90" s="1">
        <v>42492</v>
      </c>
      <c r="AE90" s="1">
        <v>42492</v>
      </c>
      <c r="AF90" s="1">
        <v>42501</v>
      </c>
      <c r="AG90" s="18">
        <v>17260000</v>
      </c>
      <c r="AH90" s="61">
        <f t="shared" si="33"/>
        <v>0.96824862560305169</v>
      </c>
      <c r="AI90" s="63"/>
      <c r="AJ90" s="48"/>
      <c r="AK90" s="63"/>
      <c r="AL90" s="63"/>
      <c r="AM90" s="63"/>
      <c r="AN90" s="66"/>
      <c r="AO90" s="63"/>
      <c r="AP90" s="14"/>
      <c r="AQ90" s="67" t="str">
        <f t="shared" si="36"/>
        <v>서정임</v>
      </c>
      <c r="AR90" s="16">
        <v>42501</v>
      </c>
      <c r="AS90" s="16">
        <v>42503</v>
      </c>
      <c r="AT90" s="7"/>
      <c r="AU90" s="14"/>
      <c r="AV90" s="16">
        <v>42509</v>
      </c>
      <c r="AW90" s="14">
        <f t="shared" si="34"/>
        <v>17260000</v>
      </c>
      <c r="AX90" s="21"/>
      <c r="AY90" s="21"/>
      <c r="AZ90" s="75"/>
      <c r="BA90" s="77"/>
      <c r="BB90" s="75"/>
      <c r="BC90" s="77"/>
      <c r="BD90" s="75"/>
      <c r="BE90" s="77"/>
      <c r="BF90" s="75"/>
      <c r="BG90" s="77"/>
    </row>
    <row r="91" spans="1:59" ht="29.25" customHeight="1">
      <c r="A91" s="67">
        <v>85</v>
      </c>
      <c r="B91" s="63" t="s">
        <v>505</v>
      </c>
      <c r="C91" s="63" t="s">
        <v>90</v>
      </c>
      <c r="D91" s="1">
        <v>42465</v>
      </c>
      <c r="E91" s="63" t="s">
        <v>52</v>
      </c>
      <c r="F91" s="63" t="s">
        <v>238</v>
      </c>
      <c r="G91" s="64" t="s">
        <v>506</v>
      </c>
      <c r="H91" s="64" t="str">
        <f>G91</f>
        <v>만화애니 활용 도시활성화를 위한 만화아트마켓 사업 기획 및 운영 용역</v>
      </c>
      <c r="I91" s="64" t="s">
        <v>507</v>
      </c>
      <c r="J91" s="18">
        <v>40000000</v>
      </c>
      <c r="K91" s="65">
        <v>42479</v>
      </c>
      <c r="L91" s="64"/>
      <c r="M91" s="20"/>
      <c r="N91" s="63" t="s">
        <v>242</v>
      </c>
      <c r="O91" s="63" t="s">
        <v>117</v>
      </c>
      <c r="P91" s="63" t="s">
        <v>118</v>
      </c>
      <c r="Q91" s="63" t="s">
        <v>243</v>
      </c>
      <c r="R91" s="42">
        <v>40000000</v>
      </c>
      <c r="S91" s="42">
        <v>40000000</v>
      </c>
      <c r="T91" s="65">
        <v>42489</v>
      </c>
      <c r="U91" s="64">
        <v>2</v>
      </c>
      <c r="V91" s="64" t="s">
        <v>508</v>
      </c>
      <c r="W91" s="64" t="s">
        <v>509</v>
      </c>
      <c r="X91" s="40">
        <v>39000000</v>
      </c>
      <c r="Y91" s="65">
        <v>42489</v>
      </c>
      <c r="Z91" s="64" t="s">
        <v>508</v>
      </c>
      <c r="AA91" s="63" t="s">
        <v>510</v>
      </c>
      <c r="AB91" s="64" t="s">
        <v>509</v>
      </c>
      <c r="AC91" s="64">
        <v>1</v>
      </c>
      <c r="AD91" s="1">
        <v>42494</v>
      </c>
      <c r="AE91" s="1">
        <v>42494</v>
      </c>
      <c r="AF91" s="1">
        <v>42613</v>
      </c>
      <c r="AG91" s="18">
        <v>39000000</v>
      </c>
      <c r="AH91" s="61">
        <f>SUM(AG91/S91)</f>
        <v>0.97499999999999998</v>
      </c>
      <c r="AI91" s="63"/>
      <c r="AJ91" s="48"/>
      <c r="AK91" s="63"/>
      <c r="AL91" s="63"/>
      <c r="AM91" s="63"/>
      <c r="AN91" s="66"/>
      <c r="AO91" s="63"/>
      <c r="AP91" s="14"/>
      <c r="AQ91" s="67" t="str">
        <f>C91</f>
        <v>배은영</v>
      </c>
      <c r="AR91" s="16"/>
      <c r="AS91" s="16"/>
      <c r="AT91" s="7">
        <v>42514</v>
      </c>
      <c r="AU91" s="14">
        <v>19000000</v>
      </c>
      <c r="AV91" s="16"/>
      <c r="AW91" s="14"/>
      <c r="AX91" s="21"/>
      <c r="AY91" s="21"/>
      <c r="AZ91" s="75"/>
      <c r="BA91" s="77"/>
      <c r="BB91" s="75"/>
      <c r="BC91" s="77"/>
      <c r="BD91" s="75"/>
      <c r="BE91" s="77"/>
      <c r="BF91" s="75"/>
      <c r="BG91" s="77"/>
    </row>
    <row r="92" spans="1:59" ht="29.25" customHeight="1">
      <c r="A92" s="67">
        <v>86</v>
      </c>
      <c r="B92" s="63" t="s">
        <v>83</v>
      </c>
      <c r="C92" s="63" t="s">
        <v>176</v>
      </c>
      <c r="D92" s="1">
        <v>42488</v>
      </c>
      <c r="E92" s="63" t="s">
        <v>91</v>
      </c>
      <c r="F92" s="63" t="s">
        <v>60</v>
      </c>
      <c r="G92" s="64" t="s">
        <v>486</v>
      </c>
      <c r="H92" s="64" t="str">
        <f t="shared" ref="H92:H99" si="37">G92</f>
        <v>크로마키 사진인화 카트리지 구입</v>
      </c>
      <c r="I92" s="64" t="s">
        <v>487</v>
      </c>
      <c r="J92" s="18">
        <v>4880000</v>
      </c>
      <c r="K92" s="65"/>
      <c r="L92" s="64"/>
      <c r="M92" s="64"/>
      <c r="N92" s="63"/>
      <c r="O92" s="63"/>
      <c r="P92" s="63"/>
      <c r="Q92" s="63"/>
      <c r="R92" s="59"/>
      <c r="S92" s="40"/>
      <c r="T92" s="65"/>
      <c r="U92" s="64"/>
      <c r="V92" s="64"/>
      <c r="W92" s="64"/>
      <c r="X92" s="40"/>
      <c r="Y92" s="65"/>
      <c r="Z92" s="64" t="s">
        <v>488</v>
      </c>
      <c r="AA92" s="63" t="s">
        <v>489</v>
      </c>
      <c r="AB92" s="64" t="s">
        <v>490</v>
      </c>
      <c r="AC92" s="64"/>
      <c r="AD92" s="1">
        <v>42494</v>
      </c>
      <c r="AE92" s="1"/>
      <c r="AF92" s="1">
        <v>42494</v>
      </c>
      <c r="AG92" s="18">
        <v>4340000</v>
      </c>
      <c r="AH92" s="61">
        <f t="shared" si="33"/>
        <v>0.88934426229508201</v>
      </c>
      <c r="AI92" s="63"/>
      <c r="AJ92" s="48"/>
      <c r="AK92" s="63"/>
      <c r="AL92" s="63"/>
      <c r="AM92" s="63"/>
      <c r="AN92" s="66"/>
      <c r="AO92" s="63"/>
      <c r="AP92" s="14"/>
      <c r="AQ92" s="67" t="str">
        <f t="shared" ref="AQ92:AQ104" si="38">C92</f>
        <v>방희정</v>
      </c>
      <c r="AR92" s="16">
        <v>42494</v>
      </c>
      <c r="AS92" s="16">
        <v>42494</v>
      </c>
      <c r="AT92" s="7"/>
      <c r="AU92" s="14"/>
      <c r="AV92" s="16">
        <v>42509</v>
      </c>
      <c r="AW92" s="14">
        <f>SUM(AG92-AU92)</f>
        <v>4340000</v>
      </c>
      <c r="AX92" s="21"/>
      <c r="AY92" s="21"/>
      <c r="AZ92" s="75"/>
      <c r="BA92" s="77"/>
      <c r="BB92" s="75"/>
      <c r="BC92" s="77"/>
      <c r="BD92" s="75"/>
      <c r="BE92" s="77"/>
      <c r="BF92" s="75"/>
      <c r="BG92" s="77"/>
    </row>
    <row r="93" spans="1:59" ht="29.25" customHeight="1">
      <c r="A93" s="67">
        <v>87</v>
      </c>
      <c r="B93" s="63" t="s">
        <v>393</v>
      </c>
      <c r="C93" s="63" t="s">
        <v>425</v>
      </c>
      <c r="D93" s="1">
        <v>42492</v>
      </c>
      <c r="E93" s="63" t="s">
        <v>52</v>
      </c>
      <c r="F93" s="63" t="s">
        <v>60</v>
      </c>
      <c r="G93" s="64" t="s">
        <v>492</v>
      </c>
      <c r="H93" s="64" t="str">
        <f t="shared" si="37"/>
        <v>제19회 부천국제만화축제 사전 BICOF 기획 및 운영</v>
      </c>
      <c r="I93" s="64" t="s">
        <v>391</v>
      </c>
      <c r="J93" s="18">
        <v>5850000</v>
      </c>
      <c r="K93" s="65"/>
      <c r="L93" s="64"/>
      <c r="M93" s="64"/>
      <c r="N93" s="63"/>
      <c r="O93" s="63"/>
      <c r="P93" s="63"/>
      <c r="Q93" s="63"/>
      <c r="R93" s="59"/>
      <c r="S93" s="40"/>
      <c r="T93" s="65"/>
      <c r="U93" s="64"/>
      <c r="V93" s="64"/>
      <c r="W93" s="64"/>
      <c r="X93" s="40"/>
      <c r="Y93" s="65"/>
      <c r="Z93" s="64" t="s">
        <v>493</v>
      </c>
      <c r="AA93" s="63" t="s">
        <v>494</v>
      </c>
      <c r="AB93" s="64" t="s">
        <v>495</v>
      </c>
      <c r="AC93" s="64"/>
      <c r="AD93" s="1">
        <v>42494</v>
      </c>
      <c r="AE93" s="1">
        <v>42494</v>
      </c>
      <c r="AF93" s="1">
        <v>42501</v>
      </c>
      <c r="AG93" s="18">
        <v>5450000</v>
      </c>
      <c r="AH93" s="61">
        <f t="shared" si="33"/>
        <v>0.93162393162393164</v>
      </c>
      <c r="AI93" s="63"/>
      <c r="AJ93" s="48"/>
      <c r="AK93" s="63"/>
      <c r="AL93" s="63"/>
      <c r="AM93" s="63"/>
      <c r="AN93" s="66"/>
      <c r="AO93" s="63"/>
      <c r="AP93" s="14"/>
      <c r="AQ93" s="67" t="str">
        <f t="shared" si="38"/>
        <v>박혜수</v>
      </c>
      <c r="AR93" s="16">
        <v>42501</v>
      </c>
      <c r="AS93" s="16">
        <v>42503</v>
      </c>
      <c r="AT93" s="7"/>
      <c r="AU93" s="14"/>
      <c r="AV93" s="16">
        <v>42507</v>
      </c>
      <c r="AW93" s="14">
        <f>SUM(AG93-AU93)</f>
        <v>5450000</v>
      </c>
      <c r="AX93" s="21"/>
      <c r="AY93" s="21"/>
      <c r="AZ93" s="75"/>
      <c r="BA93" s="77"/>
      <c r="BB93" s="75"/>
      <c r="BC93" s="77"/>
      <c r="BD93" s="75"/>
      <c r="BE93" s="77"/>
      <c r="BF93" s="75"/>
      <c r="BG93" s="77"/>
    </row>
    <row r="94" spans="1:59" ht="29.25" customHeight="1">
      <c r="A94" s="67">
        <v>88</v>
      </c>
      <c r="B94" s="63" t="s">
        <v>75</v>
      </c>
      <c r="C94" s="63" t="s">
        <v>349</v>
      </c>
      <c r="D94" s="1">
        <v>42494</v>
      </c>
      <c r="E94" s="63" t="s">
        <v>52</v>
      </c>
      <c r="F94" s="63" t="s">
        <v>60</v>
      </c>
      <c r="G94" s="64" t="s">
        <v>551</v>
      </c>
      <c r="H94" s="64" t="str">
        <f t="shared" si="37"/>
        <v>2016년 상반기 부천만화창작스튜디오 저수조 청소</v>
      </c>
      <c r="I94" s="64" t="s">
        <v>540</v>
      </c>
      <c r="J94" s="18">
        <v>506000</v>
      </c>
      <c r="K94" s="65"/>
      <c r="L94" s="64"/>
      <c r="M94" s="64"/>
      <c r="N94" s="63"/>
      <c r="O94" s="63"/>
      <c r="P94" s="63"/>
      <c r="Q94" s="63"/>
      <c r="R94" s="59"/>
      <c r="S94" s="40"/>
      <c r="T94" s="65"/>
      <c r="U94" s="64"/>
      <c r="V94" s="64"/>
      <c r="W94" s="64"/>
      <c r="X94" s="40"/>
      <c r="Y94" s="65"/>
      <c r="Z94" s="64" t="s">
        <v>315</v>
      </c>
      <c r="AA94" s="63" t="s">
        <v>316</v>
      </c>
      <c r="AB94" s="64" t="s">
        <v>317</v>
      </c>
      <c r="AC94" s="64"/>
      <c r="AD94" s="1">
        <v>42494</v>
      </c>
      <c r="AE94" s="1">
        <v>42511</v>
      </c>
      <c r="AF94" s="1">
        <v>42511</v>
      </c>
      <c r="AG94" s="18">
        <v>462000</v>
      </c>
      <c r="AH94" s="61">
        <f t="shared" si="33"/>
        <v>0.91304347826086951</v>
      </c>
      <c r="AI94" s="63"/>
      <c r="AJ94" s="48"/>
      <c r="AK94" s="63"/>
      <c r="AL94" s="63"/>
      <c r="AM94" s="63"/>
      <c r="AN94" s="66"/>
      <c r="AO94" s="63"/>
      <c r="AP94" s="14"/>
      <c r="AQ94" s="67" t="str">
        <f t="shared" si="38"/>
        <v>정기선</v>
      </c>
      <c r="AR94" s="16">
        <v>42511</v>
      </c>
      <c r="AS94" s="16">
        <v>42511</v>
      </c>
      <c r="AT94" s="7"/>
      <c r="AU94" s="14"/>
      <c r="AV94" s="16">
        <v>42520</v>
      </c>
      <c r="AW94" s="14">
        <f>SUM(AG94-AU94)</f>
        <v>462000</v>
      </c>
      <c r="AX94" s="21"/>
      <c r="AY94" s="21"/>
      <c r="AZ94" s="75"/>
      <c r="BA94" s="77"/>
      <c r="BB94" s="75"/>
      <c r="BC94" s="77"/>
      <c r="BD94" s="75"/>
      <c r="BE94" s="77"/>
      <c r="BF94" s="75"/>
      <c r="BG94" s="77"/>
    </row>
    <row r="95" spans="1:59" ht="29.25" customHeight="1">
      <c r="A95" s="67">
        <v>89</v>
      </c>
      <c r="B95" s="63" t="s">
        <v>201</v>
      </c>
      <c r="C95" s="63" t="s">
        <v>354</v>
      </c>
      <c r="D95" s="1">
        <v>42440</v>
      </c>
      <c r="E95" s="63" t="s">
        <v>52</v>
      </c>
      <c r="F95" s="63" t="s">
        <v>238</v>
      </c>
      <c r="G95" s="64" t="s">
        <v>511</v>
      </c>
      <c r="H95" s="64" t="str">
        <f t="shared" si="37"/>
        <v>2016년 K-Comics아카데미 운영 용역</v>
      </c>
      <c r="I95" s="64" t="s">
        <v>512</v>
      </c>
      <c r="J95" s="18">
        <v>250600000</v>
      </c>
      <c r="K95" s="65">
        <v>42465</v>
      </c>
      <c r="L95" s="64"/>
      <c r="M95" s="20"/>
      <c r="N95" s="63" t="s">
        <v>242</v>
      </c>
      <c r="O95" s="63" t="s">
        <v>117</v>
      </c>
      <c r="P95" s="63" t="s">
        <v>118</v>
      </c>
      <c r="Q95" s="63" t="s">
        <v>243</v>
      </c>
      <c r="R95" s="18">
        <v>250600000</v>
      </c>
      <c r="S95" s="18">
        <v>250600000</v>
      </c>
      <c r="T95" s="65">
        <v>42475</v>
      </c>
      <c r="U95" s="64">
        <v>2</v>
      </c>
      <c r="V95" s="64" t="s">
        <v>513</v>
      </c>
      <c r="W95" s="64" t="s">
        <v>514</v>
      </c>
      <c r="X95" s="40">
        <v>213000000</v>
      </c>
      <c r="Y95" s="65">
        <v>42475</v>
      </c>
      <c r="Z95" s="64" t="s">
        <v>513</v>
      </c>
      <c r="AA95" s="63" t="s">
        <v>515</v>
      </c>
      <c r="AB95" s="64" t="s">
        <v>516</v>
      </c>
      <c r="AC95" s="64">
        <v>1</v>
      </c>
      <c r="AD95" s="1">
        <v>42500</v>
      </c>
      <c r="AE95" s="1">
        <v>42500</v>
      </c>
      <c r="AF95" s="1">
        <v>42766</v>
      </c>
      <c r="AG95" s="18">
        <v>213000000</v>
      </c>
      <c r="AH95" s="61">
        <f>SUM(AG95/S95)</f>
        <v>0.84996009577015164</v>
      </c>
      <c r="AI95" s="63"/>
      <c r="AJ95" s="48"/>
      <c r="AK95" s="63"/>
      <c r="AL95" s="63"/>
      <c r="AM95" s="63"/>
      <c r="AN95" s="66"/>
      <c r="AO95" s="63"/>
      <c r="AP95" s="14"/>
      <c r="AQ95" s="67" t="str">
        <f t="shared" si="38"/>
        <v>김보금</v>
      </c>
      <c r="AR95" s="16"/>
      <c r="AS95" s="16"/>
      <c r="AT95" s="7">
        <v>42520</v>
      </c>
      <c r="AU95" s="14">
        <v>149100000</v>
      </c>
      <c r="AV95" s="16"/>
      <c r="AW95" s="14"/>
      <c r="AX95" s="21"/>
      <c r="AY95" s="21"/>
      <c r="AZ95" s="75"/>
      <c r="BA95" s="77"/>
      <c r="BB95" s="75"/>
      <c r="BC95" s="77"/>
      <c r="BD95" s="75"/>
      <c r="BE95" s="77"/>
      <c r="BF95" s="75"/>
      <c r="BG95" s="77"/>
    </row>
    <row r="96" spans="1:59" ht="29.25" customHeight="1">
      <c r="A96" s="24">
        <v>90</v>
      </c>
      <c r="B96" s="26" t="s">
        <v>58</v>
      </c>
      <c r="C96" s="26" t="s">
        <v>434</v>
      </c>
      <c r="D96" s="25">
        <v>42487</v>
      </c>
      <c r="E96" s="26" t="s">
        <v>52</v>
      </c>
      <c r="F96" s="26" t="s">
        <v>60</v>
      </c>
      <c r="G96" s="27" t="s">
        <v>496</v>
      </c>
      <c r="H96" s="27" t="str">
        <f t="shared" si="37"/>
        <v>국제만화가대회 사무국 외국어 전문번역(감수) 용역 단가계약</v>
      </c>
      <c r="I96" s="27" t="s">
        <v>497</v>
      </c>
      <c r="J96" s="28">
        <v>7500000</v>
      </c>
      <c r="K96" s="29"/>
      <c r="L96" s="27"/>
      <c r="M96" s="27"/>
      <c r="N96" s="26"/>
      <c r="O96" s="26"/>
      <c r="P96" s="26"/>
      <c r="Q96" s="26"/>
      <c r="R96" s="60"/>
      <c r="S96" s="43"/>
      <c r="T96" s="29"/>
      <c r="U96" s="27"/>
      <c r="V96" s="27"/>
      <c r="W96" s="27"/>
      <c r="X96" s="43"/>
      <c r="Y96" s="29"/>
      <c r="Z96" s="27" t="s">
        <v>498</v>
      </c>
      <c r="AA96" s="26" t="s">
        <v>499</v>
      </c>
      <c r="AB96" s="27" t="s">
        <v>323</v>
      </c>
      <c r="AC96" s="27"/>
      <c r="AD96" s="25">
        <v>42501</v>
      </c>
      <c r="AE96" s="25">
        <v>42501</v>
      </c>
      <c r="AF96" s="25">
        <v>42735</v>
      </c>
      <c r="AG96" s="28">
        <v>7040000</v>
      </c>
      <c r="AH96" s="62">
        <f t="shared" ref="AH96:AH101" si="39">SUM(AG96/J96)</f>
        <v>0.93866666666666665</v>
      </c>
      <c r="AI96" s="26"/>
      <c r="AJ96" s="49"/>
      <c r="AK96" s="26"/>
      <c r="AL96" s="26"/>
      <c r="AM96" s="26"/>
      <c r="AN96" s="31"/>
      <c r="AO96" s="26"/>
      <c r="AP96" s="35"/>
      <c r="AQ96" s="24" t="str">
        <f t="shared" si="38"/>
        <v>김현덕</v>
      </c>
      <c r="AR96" s="32"/>
      <c r="AS96" s="32"/>
      <c r="AT96" s="33"/>
      <c r="AU96" s="35"/>
      <c r="AV96" s="32"/>
      <c r="AW96" s="35"/>
      <c r="AX96" s="36"/>
      <c r="AY96" s="36"/>
      <c r="AZ96" s="76"/>
      <c r="BA96" s="80"/>
      <c r="BB96" s="76"/>
      <c r="BC96" s="80"/>
      <c r="BD96" s="76"/>
      <c r="BE96" s="80"/>
      <c r="BF96" s="76"/>
      <c r="BG96" s="80"/>
    </row>
    <row r="97" spans="1:59" ht="29.25" customHeight="1">
      <c r="A97" s="67">
        <v>91</v>
      </c>
      <c r="B97" s="63" t="s">
        <v>75</v>
      </c>
      <c r="C97" s="63" t="s">
        <v>349</v>
      </c>
      <c r="D97" s="1">
        <v>42493</v>
      </c>
      <c r="E97" s="63" t="s">
        <v>91</v>
      </c>
      <c r="F97" s="63" t="s">
        <v>60</v>
      </c>
      <c r="G97" s="64" t="s">
        <v>500</v>
      </c>
      <c r="H97" s="64" t="str">
        <f t="shared" si="37"/>
        <v>구내식당 튀김기 구입</v>
      </c>
      <c r="I97" s="64" t="s">
        <v>501</v>
      </c>
      <c r="J97" s="18">
        <v>2717000</v>
      </c>
      <c r="K97" s="65"/>
      <c r="L97" s="64"/>
      <c r="M97" s="64"/>
      <c r="N97" s="63"/>
      <c r="O97" s="63"/>
      <c r="P97" s="63"/>
      <c r="Q97" s="63"/>
      <c r="R97" s="59"/>
      <c r="S97" s="40"/>
      <c r="T97" s="65"/>
      <c r="U97" s="64"/>
      <c r="V97" s="64"/>
      <c r="W97" s="64"/>
      <c r="X97" s="40"/>
      <c r="Y97" s="65"/>
      <c r="Z97" s="64" t="s">
        <v>502</v>
      </c>
      <c r="AA97" s="63" t="s">
        <v>503</v>
      </c>
      <c r="AB97" s="64" t="s">
        <v>504</v>
      </c>
      <c r="AC97" s="64"/>
      <c r="AD97" s="1">
        <v>42501</v>
      </c>
      <c r="AE97" s="1"/>
      <c r="AF97" s="1">
        <v>42503</v>
      </c>
      <c r="AG97" s="18">
        <v>2387000</v>
      </c>
      <c r="AH97" s="61">
        <f t="shared" si="39"/>
        <v>0.87854251012145745</v>
      </c>
      <c r="AI97" s="63"/>
      <c r="AJ97" s="48"/>
      <c r="AK97" s="63"/>
      <c r="AL97" s="63"/>
      <c r="AM97" s="63"/>
      <c r="AN97" s="66"/>
      <c r="AO97" s="63"/>
      <c r="AP97" s="14"/>
      <c r="AQ97" s="67" t="str">
        <f t="shared" si="38"/>
        <v>정기선</v>
      </c>
      <c r="AR97" s="16">
        <v>42503</v>
      </c>
      <c r="AS97" s="16">
        <v>42503</v>
      </c>
      <c r="AT97" s="7"/>
      <c r="AU97" s="14"/>
      <c r="AV97" s="16">
        <v>42507</v>
      </c>
      <c r="AW97" s="14">
        <f>SUM(AG97-AU97)</f>
        <v>2387000</v>
      </c>
      <c r="AX97" s="21"/>
      <c r="AY97" s="21"/>
      <c r="AZ97" s="75"/>
      <c r="BA97" s="77"/>
      <c r="BB97" s="75"/>
      <c r="BC97" s="77"/>
      <c r="BD97" s="75"/>
      <c r="BE97" s="77"/>
      <c r="BF97" s="75"/>
      <c r="BG97" s="77"/>
    </row>
    <row r="98" spans="1:59" ht="29.25" customHeight="1">
      <c r="A98" s="67">
        <v>92</v>
      </c>
      <c r="B98" s="63" t="s">
        <v>393</v>
      </c>
      <c r="C98" s="63" t="s">
        <v>425</v>
      </c>
      <c r="D98" s="1">
        <v>42502</v>
      </c>
      <c r="E98" s="63" t="s">
        <v>52</v>
      </c>
      <c r="F98" s="63" t="s">
        <v>60</v>
      </c>
      <c r="G98" s="64" t="s">
        <v>518</v>
      </c>
      <c r="H98" s="64" t="str">
        <f t="shared" si="37"/>
        <v>제19회 부천국제만화축제 트레일러 제작 용역</v>
      </c>
      <c r="I98" s="64" t="s">
        <v>519</v>
      </c>
      <c r="J98" s="18">
        <v>7300000</v>
      </c>
      <c r="K98" s="65"/>
      <c r="L98" s="64"/>
      <c r="M98" s="64"/>
      <c r="N98" s="63"/>
      <c r="O98" s="63"/>
      <c r="P98" s="63"/>
      <c r="Q98" s="63"/>
      <c r="R98" s="59"/>
      <c r="S98" s="40"/>
      <c r="T98" s="65"/>
      <c r="U98" s="64"/>
      <c r="V98" s="64"/>
      <c r="W98" s="64"/>
      <c r="X98" s="40"/>
      <c r="Y98" s="65"/>
      <c r="Z98" s="64" t="s">
        <v>520</v>
      </c>
      <c r="AA98" s="63" t="s">
        <v>521</v>
      </c>
      <c r="AB98" s="64" t="s">
        <v>522</v>
      </c>
      <c r="AC98" s="64"/>
      <c r="AD98" s="1">
        <v>42508</v>
      </c>
      <c r="AE98" s="1">
        <v>42508</v>
      </c>
      <c r="AF98" s="1">
        <v>42535</v>
      </c>
      <c r="AG98" s="18">
        <v>7000000</v>
      </c>
      <c r="AH98" s="61">
        <f t="shared" si="39"/>
        <v>0.95890410958904104</v>
      </c>
      <c r="AI98" s="63"/>
      <c r="AJ98" s="48"/>
      <c r="AK98" s="63"/>
      <c r="AL98" s="63"/>
      <c r="AM98" s="63"/>
      <c r="AN98" s="66"/>
      <c r="AO98" s="63"/>
      <c r="AP98" s="14"/>
      <c r="AQ98" s="67" t="str">
        <f t="shared" si="38"/>
        <v>박혜수</v>
      </c>
      <c r="AR98" s="16"/>
      <c r="AS98" s="16"/>
      <c r="AT98" s="7"/>
      <c r="AU98" s="14"/>
      <c r="AV98" s="16"/>
      <c r="AW98" s="14"/>
      <c r="AX98" s="21"/>
      <c r="AY98" s="21"/>
      <c r="AZ98" s="75"/>
      <c r="BA98" s="77"/>
      <c r="BB98" s="75"/>
      <c r="BC98" s="77"/>
      <c r="BD98" s="75"/>
      <c r="BE98" s="77"/>
      <c r="BF98" s="75"/>
      <c r="BG98" s="77"/>
    </row>
    <row r="99" spans="1:59" ht="29.25" customHeight="1">
      <c r="A99" s="24">
        <v>93</v>
      </c>
      <c r="B99" s="26" t="s">
        <v>201</v>
      </c>
      <c r="C99" s="26" t="s">
        <v>202</v>
      </c>
      <c r="D99" s="25">
        <v>42502</v>
      </c>
      <c r="E99" s="26" t="s">
        <v>52</v>
      </c>
      <c r="F99" s="26" t="s">
        <v>60</v>
      </c>
      <c r="G99" s="27" t="s">
        <v>523</v>
      </c>
      <c r="H99" s="27" t="str">
        <f t="shared" si="37"/>
        <v>2016 현장형 창조인재 양성사업 선정자 회계관리 및 자문용역</v>
      </c>
      <c r="I99" s="27" t="s">
        <v>524</v>
      </c>
      <c r="J99" s="28">
        <v>6545000</v>
      </c>
      <c r="K99" s="29"/>
      <c r="L99" s="27"/>
      <c r="M99" s="27"/>
      <c r="N99" s="26"/>
      <c r="O99" s="26"/>
      <c r="P99" s="26"/>
      <c r="Q99" s="26"/>
      <c r="R99" s="60"/>
      <c r="S99" s="43"/>
      <c r="T99" s="29"/>
      <c r="U99" s="27"/>
      <c r="V99" s="27"/>
      <c r="W99" s="27"/>
      <c r="X99" s="43"/>
      <c r="Y99" s="29"/>
      <c r="Z99" s="27" t="s">
        <v>525</v>
      </c>
      <c r="AA99" s="26" t="s">
        <v>526</v>
      </c>
      <c r="AB99" s="27" t="s">
        <v>527</v>
      </c>
      <c r="AC99" s="27"/>
      <c r="AD99" s="25">
        <v>42509</v>
      </c>
      <c r="AE99" s="25">
        <v>42509</v>
      </c>
      <c r="AF99" s="25">
        <v>42735</v>
      </c>
      <c r="AG99" s="28">
        <v>6020000</v>
      </c>
      <c r="AH99" s="62">
        <f t="shared" si="39"/>
        <v>0.9197860962566845</v>
      </c>
      <c r="AI99" s="26"/>
      <c r="AJ99" s="49"/>
      <c r="AK99" s="26"/>
      <c r="AL99" s="26"/>
      <c r="AM99" s="26"/>
      <c r="AN99" s="31"/>
      <c r="AO99" s="26"/>
      <c r="AP99" s="35"/>
      <c r="AQ99" s="24" t="str">
        <f t="shared" si="38"/>
        <v>김태훈</v>
      </c>
      <c r="AR99" s="32"/>
      <c r="AS99" s="32"/>
      <c r="AT99" s="33"/>
      <c r="AU99" s="35"/>
      <c r="AV99" s="32"/>
      <c r="AW99" s="35"/>
      <c r="AX99" s="36"/>
      <c r="AY99" s="36"/>
      <c r="AZ99" s="76"/>
      <c r="BA99" s="80"/>
      <c r="BB99" s="76"/>
      <c r="BC99" s="80"/>
      <c r="BD99" s="76"/>
      <c r="BE99" s="80"/>
      <c r="BF99" s="76"/>
      <c r="BG99" s="80"/>
    </row>
    <row r="100" spans="1:59" ht="29.25" customHeight="1">
      <c r="A100" s="67">
        <v>94</v>
      </c>
      <c r="B100" s="63" t="s">
        <v>58</v>
      </c>
      <c r="C100" s="63" t="s">
        <v>65</v>
      </c>
      <c r="D100" s="1">
        <v>42507</v>
      </c>
      <c r="E100" s="63" t="s">
        <v>52</v>
      </c>
      <c r="F100" s="63" t="s">
        <v>60</v>
      </c>
      <c r="G100" s="64" t="s">
        <v>528</v>
      </c>
      <c r="H100" s="64" t="str">
        <f>G100</f>
        <v>제1회 한중문화콘텐츠창의포럼 및 한중만화영상체험관 개관식 참가자 항공권 구매 및 부대업무 용역</v>
      </c>
      <c r="I100" s="64" t="s">
        <v>529</v>
      </c>
      <c r="J100" s="18">
        <v>5724660</v>
      </c>
      <c r="K100" s="65"/>
      <c r="L100" s="64"/>
      <c r="M100" s="20"/>
      <c r="N100" s="63"/>
      <c r="O100" s="63"/>
      <c r="P100" s="63"/>
      <c r="Q100" s="63"/>
      <c r="R100" s="59"/>
      <c r="S100" s="40"/>
      <c r="T100" s="65"/>
      <c r="U100" s="64"/>
      <c r="V100" s="64"/>
      <c r="W100" s="64"/>
      <c r="X100" s="40"/>
      <c r="Y100" s="65"/>
      <c r="Z100" s="64" t="s">
        <v>530</v>
      </c>
      <c r="AA100" s="63" t="s">
        <v>531</v>
      </c>
      <c r="AB100" s="64" t="s">
        <v>532</v>
      </c>
      <c r="AC100" s="64"/>
      <c r="AD100" s="1">
        <v>42510</v>
      </c>
      <c r="AE100" s="1">
        <v>42510</v>
      </c>
      <c r="AF100" s="1">
        <v>42514</v>
      </c>
      <c r="AG100" s="18">
        <v>5608660</v>
      </c>
      <c r="AH100" s="61">
        <f t="shared" si="39"/>
        <v>0.9797367878616372</v>
      </c>
      <c r="AI100" s="63"/>
      <c r="AJ100" s="48"/>
      <c r="AK100" s="63"/>
      <c r="AL100" s="63"/>
      <c r="AM100" s="63"/>
      <c r="AN100" s="66"/>
      <c r="AO100" s="63"/>
      <c r="AP100" s="14"/>
      <c r="AQ100" s="67" t="str">
        <f t="shared" si="38"/>
        <v>박은주</v>
      </c>
      <c r="AR100" s="16">
        <v>42513</v>
      </c>
      <c r="AS100" s="16">
        <v>42513</v>
      </c>
      <c r="AT100" s="7"/>
      <c r="AU100" s="14"/>
      <c r="AV100" s="16">
        <v>42514</v>
      </c>
      <c r="AW100" s="14">
        <f>SUM(AG100-AU100)</f>
        <v>5608660</v>
      </c>
      <c r="AX100" s="21"/>
      <c r="AY100" s="21"/>
      <c r="AZ100" s="75"/>
      <c r="BA100" s="77"/>
      <c r="BB100" s="75"/>
      <c r="BC100" s="77"/>
      <c r="BD100" s="75"/>
      <c r="BE100" s="77"/>
      <c r="BF100" s="75"/>
      <c r="BG100" s="77"/>
    </row>
    <row r="101" spans="1:59" ht="29.25" customHeight="1">
      <c r="A101" s="67">
        <v>95</v>
      </c>
      <c r="B101" s="63" t="s">
        <v>139</v>
      </c>
      <c r="C101" s="63" t="s">
        <v>318</v>
      </c>
      <c r="D101" s="1">
        <v>42465</v>
      </c>
      <c r="E101" s="63" t="s">
        <v>52</v>
      </c>
      <c r="F101" s="63" t="s">
        <v>279</v>
      </c>
      <c r="G101" s="64" t="s">
        <v>533</v>
      </c>
      <c r="H101" s="64" t="str">
        <f>G101</f>
        <v>만화문화재 영인본 제작 및 배포 용역</v>
      </c>
      <c r="I101" s="64" t="s">
        <v>534</v>
      </c>
      <c r="J101" s="18">
        <v>40420000</v>
      </c>
      <c r="K101" s="65"/>
      <c r="L101" s="64"/>
      <c r="M101" s="20"/>
      <c r="N101" s="63"/>
      <c r="O101" s="63"/>
      <c r="P101" s="63"/>
      <c r="Q101" s="63"/>
      <c r="R101" s="59"/>
      <c r="S101" s="40"/>
      <c r="T101" s="65"/>
      <c r="U101" s="64"/>
      <c r="V101" s="64"/>
      <c r="W101" s="64"/>
      <c r="X101" s="40"/>
      <c r="Y101" s="65"/>
      <c r="Z101" s="64" t="s">
        <v>158</v>
      </c>
      <c r="AA101" s="63" t="s">
        <v>159</v>
      </c>
      <c r="AB101" s="64" t="s">
        <v>160</v>
      </c>
      <c r="AC101" s="64"/>
      <c r="AD101" s="1">
        <v>42513</v>
      </c>
      <c r="AE101" s="1">
        <v>42513</v>
      </c>
      <c r="AF101" s="1">
        <v>42704</v>
      </c>
      <c r="AG101" s="18">
        <v>38799980</v>
      </c>
      <c r="AH101" s="61">
        <f t="shared" si="39"/>
        <v>0.95992033646709551</v>
      </c>
      <c r="AI101" s="63"/>
      <c r="AJ101" s="48"/>
      <c r="AK101" s="63"/>
      <c r="AL101" s="63"/>
      <c r="AM101" s="63"/>
      <c r="AN101" s="66"/>
      <c r="AO101" s="63"/>
      <c r="AP101" s="14"/>
      <c r="AQ101" s="67" t="str">
        <f t="shared" si="38"/>
        <v>심리나</v>
      </c>
      <c r="AR101" s="16"/>
      <c r="AS101" s="16"/>
      <c r="AT101" s="7"/>
      <c r="AU101" s="14"/>
      <c r="AV101" s="16"/>
      <c r="AW101" s="14"/>
      <c r="AX101" s="21"/>
      <c r="AY101" s="21"/>
      <c r="AZ101" s="75"/>
      <c r="BA101" s="77"/>
      <c r="BB101" s="75"/>
      <c r="BC101" s="77"/>
      <c r="BD101" s="75"/>
      <c r="BE101" s="77"/>
      <c r="BF101" s="75"/>
      <c r="BG101" s="77"/>
    </row>
    <row r="102" spans="1:59" ht="29.25" customHeight="1">
      <c r="A102" s="67">
        <v>96</v>
      </c>
      <c r="B102" s="63" t="s">
        <v>201</v>
      </c>
      <c r="C102" s="63" t="s">
        <v>535</v>
      </c>
      <c r="D102" s="1">
        <v>42493</v>
      </c>
      <c r="E102" s="63" t="s">
        <v>52</v>
      </c>
      <c r="F102" s="63" t="s">
        <v>269</v>
      </c>
      <c r="G102" s="64" t="s">
        <v>536</v>
      </c>
      <c r="H102" s="64" t="str">
        <f>G102</f>
        <v>NAVER 대학만화최강자전, Daum 온라인 만화 공모대전 운영 및 홍보 용역</v>
      </c>
      <c r="I102" s="64" t="s">
        <v>391</v>
      </c>
      <c r="J102" s="18">
        <v>15100000</v>
      </c>
      <c r="K102" s="65">
        <v>42506</v>
      </c>
      <c r="L102" s="64"/>
      <c r="M102" s="20">
        <v>0.9</v>
      </c>
      <c r="N102" s="63" t="s">
        <v>242</v>
      </c>
      <c r="O102" s="63" t="s">
        <v>117</v>
      </c>
      <c r="P102" s="63" t="s">
        <v>118</v>
      </c>
      <c r="Q102" s="63" t="s">
        <v>275</v>
      </c>
      <c r="R102" s="59">
        <v>15100000</v>
      </c>
      <c r="S102" s="40">
        <v>14986300</v>
      </c>
      <c r="T102" s="65">
        <v>42509</v>
      </c>
      <c r="U102" s="64">
        <v>8</v>
      </c>
      <c r="V102" s="64" t="s">
        <v>537</v>
      </c>
      <c r="W102" s="64" t="s">
        <v>539</v>
      </c>
      <c r="X102" s="40">
        <v>13525900</v>
      </c>
      <c r="Y102" s="65">
        <v>42508</v>
      </c>
      <c r="Z102" s="64" t="s">
        <v>537</v>
      </c>
      <c r="AA102" s="63" t="s">
        <v>538</v>
      </c>
      <c r="AB102" s="64" t="s">
        <v>539</v>
      </c>
      <c r="AC102" s="64">
        <v>1</v>
      </c>
      <c r="AD102" s="1">
        <v>42515</v>
      </c>
      <c r="AE102" s="1">
        <v>42515</v>
      </c>
      <c r="AF102" s="1">
        <v>42735</v>
      </c>
      <c r="AG102" s="18">
        <v>13525900</v>
      </c>
      <c r="AH102" s="61">
        <f>SUM(AG102/S102)</f>
        <v>0.90255099657687354</v>
      </c>
      <c r="AI102" s="63"/>
      <c r="AJ102" s="48"/>
      <c r="AK102" s="63"/>
      <c r="AL102" s="63"/>
      <c r="AM102" s="63"/>
      <c r="AN102" s="66"/>
      <c r="AO102" s="63"/>
      <c r="AP102" s="14"/>
      <c r="AQ102" s="67" t="str">
        <f t="shared" si="38"/>
        <v>홍현지</v>
      </c>
      <c r="AR102" s="16"/>
      <c r="AS102" s="16"/>
      <c r="AT102" s="7"/>
      <c r="AU102" s="14"/>
      <c r="AV102" s="16"/>
      <c r="AW102" s="14"/>
      <c r="AX102" s="21"/>
      <c r="AY102" s="21"/>
      <c r="AZ102" s="75"/>
      <c r="BA102" s="77"/>
      <c r="BB102" s="75"/>
      <c r="BC102" s="77"/>
      <c r="BD102" s="75"/>
      <c r="BE102" s="77"/>
      <c r="BF102" s="75"/>
      <c r="BG102" s="77"/>
    </row>
    <row r="103" spans="1:59" ht="29.25" customHeight="1">
      <c r="A103" s="67">
        <v>97</v>
      </c>
      <c r="B103" s="63" t="s">
        <v>139</v>
      </c>
      <c r="C103" s="63" t="s">
        <v>318</v>
      </c>
      <c r="D103" s="1">
        <v>42501</v>
      </c>
      <c r="E103" s="63" t="s">
        <v>52</v>
      </c>
      <c r="F103" s="63" t="s">
        <v>269</v>
      </c>
      <c r="G103" s="64" t="s">
        <v>541</v>
      </c>
      <c r="H103" s="64" t="str">
        <f t="shared" ref="H103:H104" si="40">G103</f>
        <v>2016 한국만화사 기록수집(구술채록) 용역</v>
      </c>
      <c r="I103" s="64" t="s">
        <v>542</v>
      </c>
      <c r="J103" s="18">
        <v>20000000</v>
      </c>
      <c r="K103" s="65">
        <v>42508</v>
      </c>
      <c r="L103" s="64"/>
      <c r="M103" s="20">
        <v>0.9</v>
      </c>
      <c r="N103" s="63" t="s">
        <v>242</v>
      </c>
      <c r="O103" s="63" t="s">
        <v>117</v>
      </c>
      <c r="P103" s="63" t="s">
        <v>118</v>
      </c>
      <c r="Q103" s="63" t="s">
        <v>275</v>
      </c>
      <c r="R103" s="59">
        <v>20000000</v>
      </c>
      <c r="S103" s="40">
        <v>19929700</v>
      </c>
      <c r="T103" s="65">
        <v>42513</v>
      </c>
      <c r="U103" s="64">
        <v>2</v>
      </c>
      <c r="V103" s="64" t="s">
        <v>543</v>
      </c>
      <c r="W103" s="64" t="s">
        <v>544</v>
      </c>
      <c r="X103" s="40">
        <v>18000000</v>
      </c>
      <c r="Y103" s="65">
        <v>42509</v>
      </c>
      <c r="Z103" s="64" t="s">
        <v>543</v>
      </c>
      <c r="AA103" s="63" t="s">
        <v>545</v>
      </c>
      <c r="AB103" s="64" t="s">
        <v>544</v>
      </c>
      <c r="AC103" s="64">
        <v>1</v>
      </c>
      <c r="AD103" s="1">
        <v>42517</v>
      </c>
      <c r="AE103" s="1">
        <v>42517</v>
      </c>
      <c r="AF103" s="1">
        <v>42704</v>
      </c>
      <c r="AG103" s="18">
        <v>18000000</v>
      </c>
      <c r="AH103" s="61">
        <f t="shared" ref="AH103" si="41">SUM(AG103/S103)</f>
        <v>0.90317465892612536</v>
      </c>
      <c r="AI103" s="63"/>
      <c r="AJ103" s="48"/>
      <c r="AK103" s="63"/>
      <c r="AL103" s="63"/>
      <c r="AM103" s="63"/>
      <c r="AN103" s="66"/>
      <c r="AO103" s="63"/>
      <c r="AP103" s="14"/>
      <c r="AQ103" s="67" t="str">
        <f t="shared" si="38"/>
        <v>심리나</v>
      </c>
      <c r="AR103" s="16"/>
      <c r="AS103" s="16"/>
      <c r="AT103" s="7"/>
      <c r="AU103" s="14"/>
      <c r="AV103" s="16"/>
      <c r="AW103" s="14"/>
      <c r="AX103" s="21"/>
      <c r="AY103" s="21"/>
      <c r="AZ103" s="75"/>
      <c r="BA103" s="77"/>
      <c r="BB103" s="75"/>
      <c r="BC103" s="77"/>
      <c r="BD103" s="75"/>
      <c r="BE103" s="77"/>
      <c r="BF103" s="75"/>
      <c r="BG103" s="77"/>
    </row>
    <row r="104" spans="1:59" ht="29.25" customHeight="1">
      <c r="A104" s="67">
        <v>98</v>
      </c>
      <c r="B104" s="63" t="s">
        <v>75</v>
      </c>
      <c r="C104" s="63" t="s">
        <v>103</v>
      </c>
      <c r="D104" s="1">
        <v>42513</v>
      </c>
      <c r="E104" s="63" t="s">
        <v>52</v>
      </c>
      <c r="F104" s="63" t="s">
        <v>60</v>
      </c>
      <c r="G104" s="64" t="s">
        <v>546</v>
      </c>
      <c r="H104" s="64" t="str">
        <f t="shared" si="40"/>
        <v>흡수식 냉동기 세관작업</v>
      </c>
      <c r="I104" s="64" t="s">
        <v>547</v>
      </c>
      <c r="J104" s="18">
        <v>6670000</v>
      </c>
      <c r="K104" s="65"/>
      <c r="L104" s="64"/>
      <c r="M104" s="20"/>
      <c r="N104" s="63"/>
      <c r="O104" s="63"/>
      <c r="P104" s="63"/>
      <c r="Q104" s="63"/>
      <c r="R104" s="59"/>
      <c r="S104" s="40"/>
      <c r="T104" s="65"/>
      <c r="U104" s="64"/>
      <c r="V104" s="64"/>
      <c r="W104" s="64"/>
      <c r="X104" s="40"/>
      <c r="Y104" s="65"/>
      <c r="Z104" s="64" t="s">
        <v>548</v>
      </c>
      <c r="AA104" s="63" t="s">
        <v>549</v>
      </c>
      <c r="AB104" s="64" t="s">
        <v>550</v>
      </c>
      <c r="AC104" s="64"/>
      <c r="AD104" s="1">
        <v>42520</v>
      </c>
      <c r="AE104" s="1">
        <v>42520</v>
      </c>
      <c r="AF104" s="1">
        <v>42531</v>
      </c>
      <c r="AG104" s="18">
        <v>6430000</v>
      </c>
      <c r="AH104" s="61">
        <f t="shared" ref="AH104" si="42">SUM(AG104/J104)</f>
        <v>0.9640179910044977</v>
      </c>
      <c r="AI104" s="63"/>
      <c r="AJ104" s="48"/>
      <c r="AK104" s="63"/>
      <c r="AL104" s="63"/>
      <c r="AM104" s="63"/>
      <c r="AN104" s="66"/>
      <c r="AO104" s="63"/>
      <c r="AP104" s="14"/>
      <c r="AQ104" s="67" t="str">
        <f t="shared" si="38"/>
        <v>이인철</v>
      </c>
      <c r="AR104" s="16"/>
      <c r="AS104" s="16"/>
      <c r="AT104" s="7"/>
      <c r="AU104" s="14"/>
      <c r="AV104" s="16"/>
      <c r="AW104" s="14"/>
      <c r="AX104" s="21"/>
      <c r="AY104" s="21"/>
      <c r="AZ104" s="75"/>
      <c r="BA104" s="77"/>
      <c r="BB104" s="75"/>
      <c r="BC104" s="77"/>
      <c r="BD104" s="75"/>
      <c r="BE104" s="77"/>
      <c r="BF104" s="75"/>
      <c r="BG104" s="77"/>
    </row>
  </sheetData>
  <mergeCells count="54">
    <mergeCell ref="A1:BE1"/>
    <mergeCell ref="A2:BG2"/>
    <mergeCell ref="A3:A5"/>
    <mergeCell ref="B3:D4"/>
    <mergeCell ref="E3:E5"/>
    <mergeCell ref="F3:F5"/>
    <mergeCell ref="G3:G5"/>
    <mergeCell ref="H3:J4"/>
    <mergeCell ref="K3:T3"/>
    <mergeCell ref="U3:Y3"/>
    <mergeCell ref="AT3:BG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Z3:AH3"/>
    <mergeCell ref="T4:T5"/>
    <mergeCell ref="U4:U5"/>
    <mergeCell ref="V4:Y4"/>
    <mergeCell ref="Z4:Z5"/>
    <mergeCell ref="AA4:AA5"/>
    <mergeCell ref="AB4:AB5"/>
    <mergeCell ref="AC4:AC5"/>
    <mergeCell ref="AD4:AD5"/>
    <mergeCell ref="AE4:AE5"/>
    <mergeCell ref="AF4:AF5"/>
    <mergeCell ref="AG4:AG5"/>
    <mergeCell ref="AI3:AK3"/>
    <mergeCell ref="AL3:AL5"/>
    <mergeCell ref="AM3:AO3"/>
    <mergeCell ref="AP3:AP5"/>
    <mergeCell ref="AQ3:AS3"/>
    <mergeCell ref="AM4:AM5"/>
    <mergeCell ref="AH4:AH5"/>
    <mergeCell ref="AI4:AI5"/>
    <mergeCell ref="AJ4:AJ5"/>
    <mergeCell ref="AK4:AK5"/>
    <mergeCell ref="BF4:BG4"/>
    <mergeCell ref="AN4:AN5"/>
    <mergeCell ref="AO4:AO5"/>
    <mergeCell ref="AQ4:AQ5"/>
    <mergeCell ref="AR4:AR5"/>
    <mergeCell ref="AS4:AS5"/>
    <mergeCell ref="AT4:AU4"/>
    <mergeCell ref="AV4:AW4"/>
    <mergeCell ref="AX4:AY4"/>
    <mergeCell ref="AZ4:BA4"/>
    <mergeCell ref="BB4:BC4"/>
    <mergeCell ref="BD4:BE4"/>
  </mergeCells>
  <phoneticPr fontId="7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BI124"/>
  <sheetViews>
    <sheetView topLeftCell="Y51" workbookViewId="0">
      <selection activeCell="AA62" sqref="AA62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76.75" style="8" hidden="1" customWidth="1"/>
    <col min="36" max="36" width="9.25" style="13" hidden="1" customWidth="1"/>
    <col min="37" max="37" width="127" style="8" hidden="1" customWidth="1"/>
    <col min="38" max="38" width="19.625" style="3" hidden="1" customWidth="1"/>
    <col min="39" max="39" width="81.75" style="3" hidden="1" customWidth="1"/>
    <col min="40" max="40" width="11.375" style="4" hidden="1" customWidth="1"/>
    <col min="41" max="41" width="19.625" style="3" hidden="1" customWidth="1"/>
    <col min="42" max="42" width="16.375" style="3" hidden="1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4.25" style="6" bestFit="1" customWidth="1"/>
    <col min="50" max="50" width="10.625" style="3" bestFit="1" customWidth="1"/>
    <col min="51" max="51" width="13" style="3" bestFit="1" customWidth="1"/>
    <col min="52" max="52" width="9.625" style="3" bestFit="1" customWidth="1"/>
    <col min="53" max="53" width="13" style="3" bestFit="1" customWidth="1"/>
    <col min="54" max="54" width="10.625" style="3" bestFit="1" customWidth="1"/>
    <col min="55" max="55" width="13" style="3" bestFit="1" customWidth="1"/>
    <col min="56" max="56" width="10.625" style="3" bestFit="1" customWidth="1"/>
    <col min="57" max="57" width="13" style="3" bestFit="1" customWidth="1"/>
    <col min="58" max="58" width="10.625" style="3" bestFit="1" customWidth="1"/>
    <col min="59" max="59" width="13" style="3" bestFit="1" customWidth="1"/>
    <col min="60" max="60" width="10.625" style="3" bestFit="1" customWidth="1"/>
    <col min="61" max="61" width="13" style="3" bestFit="1" customWidth="1"/>
    <col min="62" max="16384" width="3.625" style="3"/>
  </cols>
  <sheetData>
    <row r="1" spans="1:61" ht="29.25" customHeight="1">
      <c r="A1" s="91" t="s">
        <v>187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</row>
    <row r="2" spans="1:61" ht="29.25" customHeight="1">
      <c r="A2" s="184" t="s">
        <v>0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  <c r="AJ2" s="184"/>
      <c r="AK2" s="184"/>
      <c r="AL2" s="184"/>
      <c r="AM2" s="184"/>
      <c r="AN2" s="184"/>
      <c r="AO2" s="184"/>
      <c r="AP2" s="184"/>
      <c r="AQ2" s="184"/>
      <c r="AR2" s="184"/>
      <c r="AS2" s="184"/>
      <c r="AT2" s="184"/>
      <c r="AU2" s="184"/>
      <c r="AV2" s="184"/>
      <c r="AW2" s="184"/>
      <c r="AX2" s="184"/>
      <c r="AY2" s="184"/>
      <c r="AZ2" s="184"/>
      <c r="BA2" s="184"/>
      <c r="BB2" s="184"/>
      <c r="BC2" s="184"/>
      <c r="BD2" s="184"/>
      <c r="BE2" s="184"/>
      <c r="BF2" s="184"/>
      <c r="BG2" s="184"/>
    </row>
    <row r="3" spans="1:61" ht="29.25" customHeight="1">
      <c r="A3" s="166" t="s">
        <v>1</v>
      </c>
      <c r="B3" s="167" t="s">
        <v>2</v>
      </c>
      <c r="C3" s="168"/>
      <c r="D3" s="169"/>
      <c r="E3" s="162" t="s">
        <v>3</v>
      </c>
      <c r="F3" s="162" t="s">
        <v>4</v>
      </c>
      <c r="G3" s="163" t="s">
        <v>5</v>
      </c>
      <c r="H3" s="163" t="s">
        <v>6</v>
      </c>
      <c r="I3" s="163"/>
      <c r="J3" s="163"/>
      <c r="K3" s="163" t="s">
        <v>7</v>
      </c>
      <c r="L3" s="163"/>
      <c r="M3" s="163"/>
      <c r="N3" s="163"/>
      <c r="O3" s="163"/>
      <c r="P3" s="163"/>
      <c r="Q3" s="163"/>
      <c r="R3" s="163"/>
      <c r="S3" s="163"/>
      <c r="T3" s="163"/>
      <c r="U3" s="163" t="s">
        <v>8</v>
      </c>
      <c r="V3" s="163"/>
      <c r="W3" s="163"/>
      <c r="X3" s="163"/>
      <c r="Y3" s="163"/>
      <c r="Z3" s="163" t="s">
        <v>9</v>
      </c>
      <c r="AA3" s="163"/>
      <c r="AB3" s="163"/>
      <c r="AC3" s="163"/>
      <c r="AD3" s="163"/>
      <c r="AE3" s="163"/>
      <c r="AF3" s="163"/>
      <c r="AG3" s="163"/>
      <c r="AH3" s="163"/>
      <c r="AI3" s="162" t="s">
        <v>10</v>
      </c>
      <c r="AJ3" s="162"/>
      <c r="AK3" s="162"/>
      <c r="AL3" s="162" t="s">
        <v>11</v>
      </c>
      <c r="AM3" s="162" t="s">
        <v>12</v>
      </c>
      <c r="AN3" s="162"/>
      <c r="AO3" s="162"/>
      <c r="AP3" s="162" t="s">
        <v>13</v>
      </c>
      <c r="AQ3" s="162" t="s">
        <v>14</v>
      </c>
      <c r="AR3" s="162"/>
      <c r="AS3" s="162"/>
      <c r="AT3" s="162" t="s">
        <v>15</v>
      </c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</row>
    <row r="4" spans="1:61" ht="29.25" customHeight="1">
      <c r="A4" s="166"/>
      <c r="B4" s="170"/>
      <c r="C4" s="171"/>
      <c r="D4" s="172"/>
      <c r="E4" s="162"/>
      <c r="F4" s="162"/>
      <c r="G4" s="163"/>
      <c r="H4" s="163"/>
      <c r="I4" s="163"/>
      <c r="J4" s="163"/>
      <c r="K4" s="164" t="s">
        <v>16</v>
      </c>
      <c r="L4" s="163" t="s">
        <v>17</v>
      </c>
      <c r="M4" s="163" t="s">
        <v>18</v>
      </c>
      <c r="N4" s="162" t="s">
        <v>19</v>
      </c>
      <c r="O4" s="162" t="s">
        <v>20</v>
      </c>
      <c r="P4" s="162" t="s">
        <v>21</v>
      </c>
      <c r="Q4" s="162" t="s">
        <v>22</v>
      </c>
      <c r="R4" s="176" t="s">
        <v>23</v>
      </c>
      <c r="S4" s="163" t="s">
        <v>24</v>
      </c>
      <c r="T4" s="164" t="s">
        <v>25</v>
      </c>
      <c r="U4" s="163" t="s">
        <v>26</v>
      </c>
      <c r="V4" s="163" t="s">
        <v>27</v>
      </c>
      <c r="W4" s="163"/>
      <c r="X4" s="163"/>
      <c r="Y4" s="163"/>
      <c r="Z4" s="163" t="s">
        <v>28</v>
      </c>
      <c r="AA4" s="163" t="s">
        <v>29</v>
      </c>
      <c r="AB4" s="163" t="s">
        <v>30</v>
      </c>
      <c r="AC4" s="163" t="s">
        <v>31</v>
      </c>
      <c r="AD4" s="163" t="s">
        <v>32</v>
      </c>
      <c r="AE4" s="163" t="s">
        <v>33</v>
      </c>
      <c r="AF4" s="163" t="s">
        <v>34</v>
      </c>
      <c r="AG4" s="163" t="s">
        <v>35</v>
      </c>
      <c r="AH4" s="175" t="s">
        <v>51</v>
      </c>
      <c r="AI4" s="162" t="s">
        <v>36</v>
      </c>
      <c r="AJ4" s="173" t="s">
        <v>37</v>
      </c>
      <c r="AK4" s="162" t="s">
        <v>38</v>
      </c>
      <c r="AL4" s="162"/>
      <c r="AM4" s="162" t="s">
        <v>36</v>
      </c>
      <c r="AN4" s="173" t="s">
        <v>37</v>
      </c>
      <c r="AO4" s="162" t="s">
        <v>53</v>
      </c>
      <c r="AP4" s="162"/>
      <c r="AQ4" s="162" t="s">
        <v>54</v>
      </c>
      <c r="AR4" s="162" t="s">
        <v>55</v>
      </c>
      <c r="AS4" s="162" t="s">
        <v>56</v>
      </c>
      <c r="AT4" s="162" t="s">
        <v>39</v>
      </c>
      <c r="AU4" s="162"/>
      <c r="AV4" s="162" t="s">
        <v>40</v>
      </c>
      <c r="AW4" s="162"/>
      <c r="AX4" s="161" t="s">
        <v>209</v>
      </c>
      <c r="AY4" s="161"/>
      <c r="AZ4" s="161" t="s">
        <v>258</v>
      </c>
      <c r="BA4" s="161"/>
      <c r="BB4" s="161" t="s">
        <v>392</v>
      </c>
      <c r="BC4" s="161"/>
      <c r="BD4" s="161" t="s">
        <v>517</v>
      </c>
      <c r="BE4" s="161"/>
      <c r="BF4" s="161" t="s">
        <v>552</v>
      </c>
      <c r="BG4" s="161"/>
      <c r="BH4" s="161" t="s">
        <v>647</v>
      </c>
      <c r="BI4" s="161"/>
    </row>
    <row r="5" spans="1:61" ht="29.25" customHeight="1">
      <c r="A5" s="166"/>
      <c r="B5" s="87" t="s">
        <v>41</v>
      </c>
      <c r="C5" s="87" t="s">
        <v>42</v>
      </c>
      <c r="D5" s="87" t="s">
        <v>57</v>
      </c>
      <c r="E5" s="162"/>
      <c r="F5" s="162"/>
      <c r="G5" s="163"/>
      <c r="H5" s="88" t="s">
        <v>43</v>
      </c>
      <c r="I5" s="88" t="s">
        <v>44</v>
      </c>
      <c r="J5" s="88" t="s">
        <v>45</v>
      </c>
      <c r="K5" s="164"/>
      <c r="L5" s="163"/>
      <c r="M5" s="163"/>
      <c r="N5" s="162"/>
      <c r="O5" s="162"/>
      <c r="P5" s="162"/>
      <c r="Q5" s="162"/>
      <c r="R5" s="177"/>
      <c r="S5" s="163"/>
      <c r="T5" s="164"/>
      <c r="U5" s="163"/>
      <c r="V5" s="88" t="s">
        <v>28</v>
      </c>
      <c r="W5" s="88" t="s">
        <v>46</v>
      </c>
      <c r="X5" s="88" t="s">
        <v>47</v>
      </c>
      <c r="Y5" s="90" t="s">
        <v>48</v>
      </c>
      <c r="Z5" s="163"/>
      <c r="AA5" s="163"/>
      <c r="AB5" s="163"/>
      <c r="AC5" s="163"/>
      <c r="AD5" s="163"/>
      <c r="AE5" s="163"/>
      <c r="AF5" s="163"/>
      <c r="AG5" s="163"/>
      <c r="AH5" s="163"/>
      <c r="AI5" s="162"/>
      <c r="AJ5" s="173"/>
      <c r="AK5" s="162"/>
      <c r="AL5" s="162"/>
      <c r="AM5" s="162"/>
      <c r="AN5" s="173"/>
      <c r="AO5" s="162"/>
      <c r="AP5" s="162"/>
      <c r="AQ5" s="162"/>
      <c r="AR5" s="162"/>
      <c r="AS5" s="162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  <c r="BF5" s="7" t="s">
        <v>49</v>
      </c>
      <c r="BG5" s="5" t="s">
        <v>50</v>
      </c>
      <c r="BH5" s="7" t="s">
        <v>49</v>
      </c>
      <c r="BI5" s="5" t="s">
        <v>50</v>
      </c>
    </row>
    <row r="6" spans="1:61" ht="29.25" customHeight="1">
      <c r="A6" s="86"/>
      <c r="B6" s="87"/>
      <c r="C6" s="87"/>
      <c r="D6" s="87"/>
      <c r="E6" s="87"/>
      <c r="F6" s="87"/>
      <c r="G6" s="88"/>
      <c r="H6" s="88"/>
      <c r="I6" s="88"/>
      <c r="J6" s="17">
        <f>SUM(J7:J142)</f>
        <v>3490863910</v>
      </c>
      <c r="K6" s="90"/>
      <c r="L6" s="88"/>
      <c r="M6" s="20"/>
      <c r="N6" s="87"/>
      <c r="O6" s="87"/>
      <c r="P6" s="87"/>
      <c r="Q6" s="87"/>
      <c r="R6" s="59"/>
      <c r="S6" s="40"/>
      <c r="T6" s="90"/>
      <c r="U6" s="88"/>
      <c r="V6" s="88"/>
      <c r="W6" s="88"/>
      <c r="X6" s="40"/>
      <c r="Y6" s="90"/>
      <c r="Z6" s="88"/>
      <c r="AA6" s="88"/>
      <c r="AB6" s="88"/>
      <c r="AC6" s="88"/>
      <c r="AD6" s="88"/>
      <c r="AE6" s="88"/>
      <c r="AF6" s="88"/>
      <c r="AG6" s="17">
        <f>SUM(AG7:AG142)</f>
        <v>3243859840</v>
      </c>
      <c r="AH6" s="61">
        <f>SUM(AG6/J6)</f>
        <v>0.92924271000870962</v>
      </c>
      <c r="AI6" s="87"/>
      <c r="AJ6" s="48"/>
      <c r="AK6" s="87"/>
      <c r="AL6" s="87"/>
      <c r="AM6" s="87"/>
      <c r="AN6" s="89"/>
      <c r="AO6" s="87"/>
      <c r="AP6" s="14"/>
      <c r="AQ6" s="87"/>
      <c r="AR6" s="87"/>
      <c r="AS6" s="87"/>
      <c r="AT6" s="7"/>
      <c r="AU6" s="74"/>
      <c r="AV6" s="7"/>
      <c r="AW6" s="5"/>
      <c r="AX6" s="75"/>
      <c r="AY6" s="82"/>
      <c r="AZ6" s="75"/>
      <c r="BA6" s="82"/>
      <c r="BB6" s="75"/>
      <c r="BC6" s="82"/>
      <c r="BD6" s="75"/>
      <c r="BE6" s="82"/>
      <c r="BF6" s="75"/>
      <c r="BG6" s="82"/>
      <c r="BH6" s="75"/>
      <c r="BI6" s="82"/>
    </row>
    <row r="7" spans="1:61" ht="29.25" customHeight="1">
      <c r="A7" s="24">
        <v>1</v>
      </c>
      <c r="B7" s="26" t="s">
        <v>75</v>
      </c>
      <c r="C7" s="26" t="s">
        <v>76</v>
      </c>
      <c r="D7" s="25">
        <v>42370</v>
      </c>
      <c r="E7" s="26" t="s">
        <v>52</v>
      </c>
      <c r="F7" s="26" t="s">
        <v>120</v>
      </c>
      <c r="G7" s="27" t="s">
        <v>113</v>
      </c>
      <c r="H7" s="27" t="str">
        <f>G7</f>
        <v>2016년도 한국만화영상진흥원 시설관리(시설, 경비, 미화) 용역</v>
      </c>
      <c r="I7" s="27" t="s">
        <v>114</v>
      </c>
      <c r="J7" s="28">
        <v>934560000</v>
      </c>
      <c r="K7" s="25">
        <v>42347</v>
      </c>
      <c r="L7" s="27" t="s">
        <v>115</v>
      </c>
      <c r="M7" s="37">
        <v>0.87744999999999995</v>
      </c>
      <c r="N7" s="26" t="s">
        <v>116</v>
      </c>
      <c r="O7" s="26" t="s">
        <v>117</v>
      </c>
      <c r="P7" s="26" t="s">
        <v>118</v>
      </c>
      <c r="Q7" s="26" t="s">
        <v>122</v>
      </c>
      <c r="R7" s="60">
        <f>J7</f>
        <v>934560000</v>
      </c>
      <c r="S7" s="41">
        <v>925628000</v>
      </c>
      <c r="T7" s="29">
        <v>42353</v>
      </c>
      <c r="U7" s="27">
        <v>735</v>
      </c>
      <c r="V7" s="27" t="s">
        <v>119</v>
      </c>
      <c r="W7" s="27" t="s">
        <v>123</v>
      </c>
      <c r="X7" s="41">
        <v>812312370</v>
      </c>
      <c r="Y7" s="29"/>
      <c r="Z7" s="27" t="s">
        <v>119</v>
      </c>
      <c r="AA7" s="26" t="s">
        <v>101</v>
      </c>
      <c r="AB7" s="27" t="s">
        <v>123</v>
      </c>
      <c r="AC7" s="27">
        <v>1</v>
      </c>
      <c r="AD7" s="25">
        <v>42370</v>
      </c>
      <c r="AE7" s="25">
        <v>42370</v>
      </c>
      <c r="AF7" s="25">
        <v>42735</v>
      </c>
      <c r="AG7" s="28">
        <v>812312370</v>
      </c>
      <c r="AH7" s="62">
        <f>SUM(AG7/S7)</f>
        <v>0.87757972965381337</v>
      </c>
      <c r="AI7" s="26"/>
      <c r="AJ7" s="49"/>
      <c r="AK7" s="26"/>
      <c r="AL7" s="26"/>
      <c r="AM7" s="26"/>
      <c r="AN7" s="31"/>
      <c r="AO7" s="26"/>
      <c r="AP7" s="35"/>
      <c r="AQ7" s="24" t="s">
        <v>103</v>
      </c>
      <c r="AR7" s="32"/>
      <c r="AS7" s="32"/>
      <c r="AT7" s="33"/>
      <c r="AU7" s="35"/>
      <c r="AV7" s="32"/>
      <c r="AW7" s="35"/>
      <c r="AX7" s="32">
        <v>42404</v>
      </c>
      <c r="AY7" s="83">
        <v>67692690</v>
      </c>
      <c r="AZ7" s="32">
        <v>42438</v>
      </c>
      <c r="BA7" s="83">
        <v>67692690</v>
      </c>
      <c r="BB7" s="32">
        <v>42465</v>
      </c>
      <c r="BC7" s="83">
        <v>67692690</v>
      </c>
      <c r="BD7" s="32">
        <v>42494</v>
      </c>
      <c r="BE7" s="83">
        <v>67692690</v>
      </c>
      <c r="BF7" s="32">
        <v>42529</v>
      </c>
      <c r="BG7" s="83">
        <v>67221630</v>
      </c>
      <c r="BH7" s="32">
        <v>42556</v>
      </c>
      <c r="BI7" s="83">
        <v>67692700</v>
      </c>
    </row>
    <row r="8" spans="1:61" ht="29.25" customHeight="1">
      <c r="A8" s="24">
        <v>2</v>
      </c>
      <c r="B8" s="26" t="s">
        <v>75</v>
      </c>
      <c r="C8" s="26" t="s">
        <v>76</v>
      </c>
      <c r="D8" s="25">
        <v>42373</v>
      </c>
      <c r="E8" s="26" t="s">
        <v>52</v>
      </c>
      <c r="F8" s="26" t="s">
        <v>60</v>
      </c>
      <c r="G8" s="27" t="s">
        <v>97</v>
      </c>
      <c r="H8" s="27" t="str">
        <f t="shared" ref="H8:H41" si="0">G8</f>
        <v>2016년도 승강기 및 에스컬레이터 유지보수</v>
      </c>
      <c r="I8" s="27" t="s">
        <v>98</v>
      </c>
      <c r="J8" s="28">
        <v>10977120</v>
      </c>
      <c r="K8" s="29"/>
      <c r="L8" s="27"/>
      <c r="M8" s="37"/>
      <c r="N8" s="26"/>
      <c r="O8" s="26"/>
      <c r="P8" s="26"/>
      <c r="Q8" s="26"/>
      <c r="R8" s="60"/>
      <c r="S8" s="43"/>
      <c r="T8" s="29"/>
      <c r="U8" s="27"/>
      <c r="V8" s="27"/>
      <c r="W8" s="27"/>
      <c r="X8" s="43"/>
      <c r="Y8" s="29"/>
      <c r="Z8" s="27" t="s">
        <v>100</v>
      </c>
      <c r="AA8" s="26" t="s">
        <v>101</v>
      </c>
      <c r="AB8" s="27" t="s">
        <v>102</v>
      </c>
      <c r="AC8" s="27"/>
      <c r="AD8" s="25">
        <v>42373</v>
      </c>
      <c r="AE8" s="25">
        <v>42373</v>
      </c>
      <c r="AF8" s="25">
        <v>42735</v>
      </c>
      <c r="AG8" s="28">
        <v>10686720</v>
      </c>
      <c r="AH8" s="62">
        <f>SUM(AG8/J8)</f>
        <v>0.97354497354497349</v>
      </c>
      <c r="AI8" s="26"/>
      <c r="AJ8" s="49"/>
      <c r="AK8" s="26"/>
      <c r="AL8" s="26"/>
      <c r="AM8" s="26"/>
      <c r="AN8" s="31"/>
      <c r="AO8" s="26"/>
      <c r="AP8" s="35"/>
      <c r="AQ8" s="24" t="s">
        <v>216</v>
      </c>
      <c r="AR8" s="32"/>
      <c r="AS8" s="32"/>
      <c r="AT8" s="33"/>
      <c r="AU8" s="35"/>
      <c r="AV8" s="32"/>
      <c r="AW8" s="35"/>
      <c r="AX8" s="32">
        <v>42404</v>
      </c>
      <c r="AY8" s="83">
        <v>890560</v>
      </c>
      <c r="AZ8" s="32">
        <v>42433</v>
      </c>
      <c r="BA8" s="83">
        <v>890560</v>
      </c>
      <c r="BB8" s="32">
        <v>42465</v>
      </c>
      <c r="BC8" s="83">
        <v>890560</v>
      </c>
      <c r="BD8" s="32">
        <v>42499</v>
      </c>
      <c r="BE8" s="83">
        <v>890560</v>
      </c>
      <c r="BF8" s="32">
        <v>42529</v>
      </c>
      <c r="BG8" s="83">
        <v>890560</v>
      </c>
      <c r="BH8" s="32">
        <v>42555</v>
      </c>
      <c r="BI8" s="83">
        <v>890560</v>
      </c>
    </row>
    <row r="9" spans="1:61" ht="29.25" customHeight="1">
      <c r="A9" s="86">
        <v>3</v>
      </c>
      <c r="B9" s="87" t="s">
        <v>83</v>
      </c>
      <c r="C9" s="87" t="s">
        <v>84</v>
      </c>
      <c r="D9" s="1">
        <v>42374</v>
      </c>
      <c r="E9" s="87" t="s">
        <v>52</v>
      </c>
      <c r="F9" s="87" t="s">
        <v>60</v>
      </c>
      <c r="G9" s="88" t="s">
        <v>85</v>
      </c>
      <c r="H9" s="88" t="str">
        <f>G9</f>
        <v>문화공감 3.0 카툰공감100 「시니어 만화교실」, 「만화시민기자양성교실」 운영 용역</v>
      </c>
      <c r="I9" s="88" t="s">
        <v>86</v>
      </c>
      <c r="J9" s="18">
        <v>20000000</v>
      </c>
      <c r="K9" s="90"/>
      <c r="L9" s="88"/>
      <c r="M9" s="20"/>
      <c r="N9" s="87"/>
      <c r="O9" s="87"/>
      <c r="P9" s="87"/>
      <c r="Q9" s="87"/>
      <c r="R9" s="59"/>
      <c r="S9" s="40"/>
      <c r="T9" s="90"/>
      <c r="U9" s="88"/>
      <c r="V9" s="88"/>
      <c r="W9" s="88"/>
      <c r="X9" s="40"/>
      <c r="Y9" s="90"/>
      <c r="Z9" s="88" t="s">
        <v>87</v>
      </c>
      <c r="AA9" s="87" t="s">
        <v>88</v>
      </c>
      <c r="AB9" s="88" t="s">
        <v>89</v>
      </c>
      <c r="AC9" s="88"/>
      <c r="AD9" s="1">
        <v>42376</v>
      </c>
      <c r="AE9" s="1">
        <v>42376</v>
      </c>
      <c r="AF9" s="1">
        <v>42490</v>
      </c>
      <c r="AG9" s="18">
        <v>19400000</v>
      </c>
      <c r="AH9" s="61">
        <f t="shared" ref="AH9:AH20" si="1">SUM(AG9/J9)</f>
        <v>0.97</v>
      </c>
      <c r="AI9" s="87"/>
      <c r="AJ9" s="48"/>
      <c r="AK9" s="87"/>
      <c r="AL9" s="87"/>
      <c r="AM9" s="87"/>
      <c r="AN9" s="89"/>
      <c r="AO9" s="87"/>
      <c r="AP9" s="14"/>
      <c r="AQ9" s="86" t="str">
        <f t="shared" ref="AQ9:AQ13" si="2">C9</f>
        <v>안윤선</v>
      </c>
      <c r="AR9" s="16">
        <v>42489</v>
      </c>
      <c r="AS9" s="16">
        <v>42489</v>
      </c>
      <c r="AT9" s="7"/>
      <c r="AU9" s="14"/>
      <c r="AV9" s="16">
        <v>42493</v>
      </c>
      <c r="AW9" s="14">
        <f>SUM(AG9-AU9)</f>
        <v>19400000</v>
      </c>
      <c r="AX9" s="75"/>
      <c r="AY9" s="82"/>
      <c r="AZ9" s="75"/>
      <c r="BA9" s="82"/>
      <c r="BB9" s="75"/>
      <c r="BC9" s="82"/>
      <c r="BD9" s="75"/>
      <c r="BE9" s="82"/>
      <c r="BF9" s="75"/>
      <c r="BG9" s="82"/>
      <c r="BH9" s="75"/>
      <c r="BI9" s="82"/>
    </row>
    <row r="10" spans="1:61" ht="29.25" customHeight="1">
      <c r="A10" s="86">
        <v>4</v>
      </c>
      <c r="B10" s="87" t="s">
        <v>58</v>
      </c>
      <c r="C10" s="87" t="s">
        <v>65</v>
      </c>
      <c r="D10" s="1">
        <v>42376</v>
      </c>
      <c r="E10" s="87" t="s">
        <v>52</v>
      </c>
      <c r="F10" s="87" t="s">
        <v>60</v>
      </c>
      <c r="G10" s="88" t="s">
        <v>61</v>
      </c>
      <c r="H10" s="88" t="str">
        <f>G10</f>
        <v xml:space="preserve">「Webtoon Playground」 전시미디어 콘텐츠 제작 용역 </v>
      </c>
      <c r="I10" s="88" t="s">
        <v>62</v>
      </c>
      <c r="J10" s="18">
        <v>12100000</v>
      </c>
      <c r="K10" s="90"/>
      <c r="L10" s="88"/>
      <c r="M10" s="20"/>
      <c r="N10" s="87"/>
      <c r="O10" s="87"/>
      <c r="P10" s="87"/>
      <c r="Q10" s="87"/>
      <c r="R10" s="59"/>
      <c r="S10" s="40"/>
      <c r="T10" s="90"/>
      <c r="U10" s="88"/>
      <c r="V10" s="88"/>
      <c r="W10" s="88"/>
      <c r="X10" s="40"/>
      <c r="Y10" s="90"/>
      <c r="Z10" s="88" t="s">
        <v>63</v>
      </c>
      <c r="AA10" s="87" t="s">
        <v>64</v>
      </c>
      <c r="AB10" s="88" t="s">
        <v>59</v>
      </c>
      <c r="AC10" s="88"/>
      <c r="AD10" s="1">
        <v>42377</v>
      </c>
      <c r="AE10" s="1">
        <v>42380</v>
      </c>
      <c r="AF10" s="1">
        <v>42400</v>
      </c>
      <c r="AG10" s="18">
        <v>11000000</v>
      </c>
      <c r="AH10" s="61">
        <f t="shared" si="1"/>
        <v>0.90909090909090906</v>
      </c>
      <c r="AI10" s="87"/>
      <c r="AJ10" s="48"/>
      <c r="AK10" s="87"/>
      <c r="AL10" s="87"/>
      <c r="AM10" s="87"/>
      <c r="AN10" s="89"/>
      <c r="AO10" s="87"/>
      <c r="AP10" s="14"/>
      <c r="AQ10" s="86" t="str">
        <f t="shared" si="2"/>
        <v>박은주</v>
      </c>
      <c r="AR10" s="16">
        <v>42400</v>
      </c>
      <c r="AS10" s="16">
        <v>42404</v>
      </c>
      <c r="AT10" s="7"/>
      <c r="AU10" s="14"/>
      <c r="AV10" s="16">
        <v>42405</v>
      </c>
      <c r="AW10" s="14">
        <f>SUM(AG10-AU10)</f>
        <v>11000000</v>
      </c>
      <c r="AX10" s="75"/>
      <c r="AY10" s="82"/>
      <c r="AZ10" s="75"/>
      <c r="BA10" s="82"/>
      <c r="BB10" s="75"/>
      <c r="BC10" s="82"/>
      <c r="BD10" s="75"/>
      <c r="BE10" s="82"/>
      <c r="BF10" s="75"/>
      <c r="BG10" s="82"/>
      <c r="BH10" s="75"/>
      <c r="BI10" s="82"/>
    </row>
    <row r="11" spans="1:61" ht="29.25" customHeight="1">
      <c r="A11" s="86">
        <v>5</v>
      </c>
      <c r="B11" s="87" t="s">
        <v>58</v>
      </c>
      <c r="C11" s="87" t="s">
        <v>65</v>
      </c>
      <c r="D11" s="1">
        <v>42376</v>
      </c>
      <c r="E11" s="87" t="s">
        <v>52</v>
      </c>
      <c r="F11" s="87" t="s">
        <v>60</v>
      </c>
      <c r="G11" s="88" t="s">
        <v>78</v>
      </c>
      <c r="H11" s="88" t="str">
        <f>G11</f>
        <v>「Webtoon Playground」 전시 설치 용역</v>
      </c>
      <c r="I11" s="88" t="s">
        <v>79</v>
      </c>
      <c r="J11" s="18">
        <v>19800000</v>
      </c>
      <c r="K11" s="90"/>
      <c r="L11" s="88"/>
      <c r="M11" s="20"/>
      <c r="N11" s="87"/>
      <c r="O11" s="87"/>
      <c r="P11" s="87"/>
      <c r="Q11" s="87"/>
      <c r="R11" s="59"/>
      <c r="S11" s="40"/>
      <c r="T11" s="90"/>
      <c r="U11" s="88"/>
      <c r="V11" s="88"/>
      <c r="W11" s="88"/>
      <c r="X11" s="40"/>
      <c r="Y11" s="90"/>
      <c r="Z11" s="88" t="s">
        <v>80</v>
      </c>
      <c r="AA11" s="87" t="s">
        <v>81</v>
      </c>
      <c r="AB11" s="88" t="s">
        <v>82</v>
      </c>
      <c r="AC11" s="88"/>
      <c r="AD11" s="1">
        <v>42377</v>
      </c>
      <c r="AE11" s="1">
        <v>42380</v>
      </c>
      <c r="AF11" s="1">
        <v>42426</v>
      </c>
      <c r="AG11" s="18">
        <v>19500000</v>
      </c>
      <c r="AH11" s="61">
        <f t="shared" si="1"/>
        <v>0.98484848484848486</v>
      </c>
      <c r="AI11" s="87"/>
      <c r="AJ11" s="48"/>
      <c r="AK11" s="87"/>
      <c r="AL11" s="87"/>
      <c r="AM11" s="87"/>
      <c r="AN11" s="89"/>
      <c r="AO11" s="87"/>
      <c r="AP11" s="14"/>
      <c r="AQ11" s="86" t="str">
        <f t="shared" si="2"/>
        <v>박은주</v>
      </c>
      <c r="AR11" s="16">
        <v>42426</v>
      </c>
      <c r="AS11" s="16">
        <v>42426</v>
      </c>
      <c r="AT11" s="7"/>
      <c r="AU11" s="14"/>
      <c r="AV11" s="16">
        <v>42433</v>
      </c>
      <c r="AW11" s="14">
        <f>SUM(AG11-AU11)</f>
        <v>19500000</v>
      </c>
      <c r="AX11" s="75"/>
      <c r="AY11" s="82"/>
      <c r="AZ11" s="75"/>
      <c r="BA11" s="82"/>
      <c r="BB11" s="75"/>
      <c r="BC11" s="82"/>
      <c r="BD11" s="75"/>
      <c r="BE11" s="82"/>
      <c r="BF11" s="75"/>
      <c r="BG11" s="82"/>
      <c r="BH11" s="75"/>
      <c r="BI11" s="82"/>
    </row>
    <row r="12" spans="1:61" ht="29.25" customHeight="1">
      <c r="A12" s="86">
        <v>6</v>
      </c>
      <c r="B12" s="87" t="s">
        <v>58</v>
      </c>
      <c r="C12" s="87" t="s">
        <v>65</v>
      </c>
      <c r="D12" s="1">
        <v>42376</v>
      </c>
      <c r="E12" s="87" t="s">
        <v>52</v>
      </c>
      <c r="F12" s="87" t="s">
        <v>60</v>
      </c>
      <c r="G12" s="88" t="s">
        <v>70</v>
      </c>
      <c r="H12" s="88" t="str">
        <f>G12</f>
        <v>「Webtoon Playground」 홍보물 제작 용역</v>
      </c>
      <c r="I12" s="88" t="s">
        <v>71</v>
      </c>
      <c r="J12" s="18">
        <v>15950000</v>
      </c>
      <c r="K12" s="90"/>
      <c r="L12" s="88"/>
      <c r="M12" s="20"/>
      <c r="N12" s="87"/>
      <c r="O12" s="87"/>
      <c r="P12" s="87"/>
      <c r="Q12" s="87"/>
      <c r="R12" s="59"/>
      <c r="S12" s="40"/>
      <c r="T12" s="90"/>
      <c r="U12" s="88"/>
      <c r="V12" s="88"/>
      <c r="W12" s="88"/>
      <c r="X12" s="40"/>
      <c r="Y12" s="90"/>
      <c r="Z12" s="88" t="s">
        <v>72</v>
      </c>
      <c r="AA12" s="87" t="s">
        <v>73</v>
      </c>
      <c r="AB12" s="88" t="s">
        <v>74</v>
      </c>
      <c r="AC12" s="88"/>
      <c r="AD12" s="1">
        <v>42380</v>
      </c>
      <c r="AE12" s="1">
        <v>42380</v>
      </c>
      <c r="AF12" s="1">
        <v>42400</v>
      </c>
      <c r="AG12" s="18">
        <v>13500000</v>
      </c>
      <c r="AH12" s="61">
        <f t="shared" si="1"/>
        <v>0.84639498432601878</v>
      </c>
      <c r="AI12" s="87"/>
      <c r="AJ12" s="48"/>
      <c r="AK12" s="87"/>
      <c r="AL12" s="87"/>
      <c r="AM12" s="87"/>
      <c r="AN12" s="89"/>
      <c r="AO12" s="87"/>
      <c r="AP12" s="14"/>
      <c r="AQ12" s="86" t="str">
        <f t="shared" si="2"/>
        <v>박은주</v>
      </c>
      <c r="AR12" s="16">
        <v>42400</v>
      </c>
      <c r="AS12" s="16">
        <v>42404</v>
      </c>
      <c r="AT12" s="7"/>
      <c r="AU12" s="14"/>
      <c r="AV12" s="16">
        <v>42405</v>
      </c>
      <c r="AW12" s="14">
        <f>SUM(AG12-AU12)</f>
        <v>13500000</v>
      </c>
      <c r="AX12" s="75"/>
      <c r="AY12" s="82"/>
      <c r="AZ12" s="75"/>
      <c r="BA12" s="82"/>
      <c r="BB12" s="75"/>
      <c r="BC12" s="82"/>
      <c r="BD12" s="75"/>
      <c r="BE12" s="82"/>
      <c r="BF12" s="75"/>
      <c r="BG12" s="82"/>
      <c r="BH12" s="75"/>
      <c r="BI12" s="82"/>
    </row>
    <row r="13" spans="1:61" ht="29.25" customHeight="1">
      <c r="A13" s="86">
        <v>7</v>
      </c>
      <c r="B13" s="87" t="s">
        <v>58</v>
      </c>
      <c r="C13" s="87" t="s">
        <v>65</v>
      </c>
      <c r="D13" s="1">
        <v>42376</v>
      </c>
      <c r="E13" s="87" t="s">
        <v>52</v>
      </c>
      <c r="F13" s="87" t="s">
        <v>60</v>
      </c>
      <c r="G13" s="88" t="s">
        <v>69</v>
      </c>
      <c r="H13" s="88" t="str">
        <f>G13</f>
        <v>「Webtoon Playground」 컨퍼런스 운용 용역</v>
      </c>
      <c r="I13" s="88" t="s">
        <v>66</v>
      </c>
      <c r="J13" s="18">
        <v>20040000</v>
      </c>
      <c r="K13" s="90"/>
      <c r="L13" s="88"/>
      <c r="M13" s="20"/>
      <c r="N13" s="87"/>
      <c r="O13" s="87"/>
      <c r="P13" s="87"/>
      <c r="Q13" s="87"/>
      <c r="R13" s="59"/>
      <c r="S13" s="40"/>
      <c r="T13" s="90"/>
      <c r="U13" s="88"/>
      <c r="V13" s="88"/>
      <c r="W13" s="88"/>
      <c r="X13" s="40"/>
      <c r="Y13" s="90"/>
      <c r="Z13" s="88" t="s">
        <v>343</v>
      </c>
      <c r="AA13" s="87" t="s">
        <v>67</v>
      </c>
      <c r="AB13" s="88" t="s">
        <v>68</v>
      </c>
      <c r="AC13" s="88"/>
      <c r="AD13" s="1">
        <v>42380</v>
      </c>
      <c r="AE13" s="1">
        <v>42380</v>
      </c>
      <c r="AF13" s="1">
        <v>42426</v>
      </c>
      <c r="AG13" s="18">
        <v>19000000</v>
      </c>
      <c r="AH13" s="61">
        <f t="shared" si="1"/>
        <v>0.94810379241516962</v>
      </c>
      <c r="AI13" s="87"/>
      <c r="AJ13" s="48"/>
      <c r="AK13" s="87"/>
      <c r="AL13" s="87"/>
      <c r="AM13" s="87"/>
      <c r="AN13" s="89"/>
      <c r="AO13" s="87"/>
      <c r="AP13" s="14"/>
      <c r="AQ13" s="86" t="str">
        <f t="shared" si="2"/>
        <v>박은주</v>
      </c>
      <c r="AR13" s="16">
        <v>42426</v>
      </c>
      <c r="AS13" s="16">
        <v>42426</v>
      </c>
      <c r="AT13" s="7"/>
      <c r="AU13" s="14"/>
      <c r="AV13" s="16">
        <v>42433</v>
      </c>
      <c r="AW13" s="14">
        <f>SUM(AG13-AU13)</f>
        <v>19000000</v>
      </c>
      <c r="AX13" s="75"/>
      <c r="AY13" s="82"/>
      <c r="AZ13" s="75"/>
      <c r="BA13" s="82"/>
      <c r="BB13" s="75"/>
      <c r="BC13" s="82"/>
      <c r="BD13" s="75"/>
      <c r="BE13" s="82"/>
      <c r="BF13" s="75"/>
      <c r="BG13" s="82"/>
      <c r="BH13" s="75"/>
      <c r="BI13" s="82"/>
    </row>
    <row r="14" spans="1:61" ht="29.25" customHeight="1">
      <c r="A14" s="24">
        <v>8</v>
      </c>
      <c r="B14" s="26" t="s">
        <v>75</v>
      </c>
      <c r="C14" s="26" t="s">
        <v>76</v>
      </c>
      <c r="D14" s="25">
        <v>42374</v>
      </c>
      <c r="E14" s="26" t="s">
        <v>52</v>
      </c>
      <c r="F14" s="26" t="s">
        <v>121</v>
      </c>
      <c r="G14" s="27" t="s">
        <v>77</v>
      </c>
      <c r="H14" s="27" t="str">
        <f t="shared" si="0"/>
        <v>2016년도 정보통신시스템 유지보수 용역</v>
      </c>
      <c r="I14" s="27" t="s">
        <v>99</v>
      </c>
      <c r="J14" s="28">
        <v>15612000</v>
      </c>
      <c r="K14" s="29"/>
      <c r="L14" s="27"/>
      <c r="M14" s="37"/>
      <c r="N14" s="26"/>
      <c r="O14" s="26"/>
      <c r="P14" s="26"/>
      <c r="Q14" s="26"/>
      <c r="R14" s="60"/>
      <c r="S14" s="43"/>
      <c r="T14" s="29"/>
      <c r="U14" s="27"/>
      <c r="V14" s="27"/>
      <c r="W14" s="27"/>
      <c r="X14" s="43"/>
      <c r="Y14" s="29"/>
      <c r="Z14" s="27" t="s">
        <v>213</v>
      </c>
      <c r="AA14" s="26" t="s">
        <v>214</v>
      </c>
      <c r="AB14" s="27" t="s">
        <v>215</v>
      </c>
      <c r="AC14" s="27"/>
      <c r="AD14" s="25">
        <v>42381</v>
      </c>
      <c r="AE14" s="25">
        <v>42381</v>
      </c>
      <c r="AF14" s="25">
        <v>42735</v>
      </c>
      <c r="AG14" s="28">
        <v>14050000</v>
      </c>
      <c r="AH14" s="62">
        <f t="shared" si="1"/>
        <v>0.89994875736612867</v>
      </c>
      <c r="AI14" s="26"/>
      <c r="AJ14" s="49"/>
      <c r="AK14" s="26"/>
      <c r="AL14" s="26"/>
      <c r="AM14" s="26"/>
      <c r="AN14" s="31"/>
      <c r="AO14" s="26"/>
      <c r="AP14" s="35"/>
      <c r="AQ14" s="24" t="s">
        <v>216</v>
      </c>
      <c r="AR14" s="32"/>
      <c r="AS14" s="32"/>
      <c r="AT14" s="33"/>
      <c r="AU14" s="35"/>
      <c r="AV14" s="32"/>
      <c r="AW14" s="35"/>
      <c r="AX14" s="32">
        <v>42404</v>
      </c>
      <c r="AY14" s="83">
        <v>1170830</v>
      </c>
      <c r="AZ14" s="32">
        <v>42431</v>
      </c>
      <c r="BA14" s="83">
        <v>1170830</v>
      </c>
      <c r="BB14" s="32">
        <v>42465</v>
      </c>
      <c r="BC14" s="83">
        <v>1170830</v>
      </c>
      <c r="BD14" s="32">
        <v>42493</v>
      </c>
      <c r="BE14" s="83">
        <v>1170830</v>
      </c>
      <c r="BF14" s="32">
        <v>42529</v>
      </c>
      <c r="BG14" s="83">
        <v>1170830</v>
      </c>
      <c r="BH14" s="32">
        <v>42556</v>
      </c>
      <c r="BI14" s="83">
        <v>1170830</v>
      </c>
    </row>
    <row r="15" spans="1:61" ht="29.25" customHeight="1">
      <c r="A15" s="24">
        <v>9</v>
      </c>
      <c r="B15" s="26" t="s">
        <v>75</v>
      </c>
      <c r="C15" s="26" t="s">
        <v>103</v>
      </c>
      <c r="D15" s="25">
        <v>42374</v>
      </c>
      <c r="E15" s="26" t="s">
        <v>52</v>
      </c>
      <c r="F15" s="26" t="s">
        <v>147</v>
      </c>
      <c r="G15" s="27" t="s">
        <v>104</v>
      </c>
      <c r="H15" s="27" t="str">
        <f t="shared" si="0"/>
        <v>2016년도 통합홈페이지 유지보수 용역</v>
      </c>
      <c r="I15" s="27" t="s">
        <v>105</v>
      </c>
      <c r="J15" s="28">
        <v>12000000</v>
      </c>
      <c r="K15" s="29"/>
      <c r="L15" s="27"/>
      <c r="M15" s="37"/>
      <c r="N15" s="26"/>
      <c r="O15" s="26"/>
      <c r="P15" s="26"/>
      <c r="Q15" s="26"/>
      <c r="R15" s="60"/>
      <c r="S15" s="43"/>
      <c r="T15" s="29"/>
      <c r="U15" s="27"/>
      <c r="V15" s="27"/>
      <c r="W15" s="27"/>
      <c r="X15" s="43"/>
      <c r="Y15" s="29"/>
      <c r="Z15" s="27" t="s">
        <v>106</v>
      </c>
      <c r="AA15" s="26" t="s">
        <v>915</v>
      </c>
      <c r="AB15" s="27" t="s">
        <v>107</v>
      </c>
      <c r="AC15" s="27"/>
      <c r="AD15" s="25">
        <v>42381</v>
      </c>
      <c r="AE15" s="25">
        <v>42381</v>
      </c>
      <c r="AF15" s="25">
        <v>42735</v>
      </c>
      <c r="AG15" s="28">
        <v>11040000</v>
      </c>
      <c r="AH15" s="62">
        <f t="shared" si="1"/>
        <v>0.92</v>
      </c>
      <c r="AI15" s="26"/>
      <c r="AJ15" s="49"/>
      <c r="AK15" s="26"/>
      <c r="AL15" s="26"/>
      <c r="AM15" s="26"/>
      <c r="AN15" s="31"/>
      <c r="AO15" s="26"/>
      <c r="AP15" s="35"/>
      <c r="AQ15" s="24" t="str">
        <f t="shared" ref="AQ15:AQ30" si="3">C15</f>
        <v>이인철</v>
      </c>
      <c r="AR15" s="32"/>
      <c r="AS15" s="32"/>
      <c r="AT15" s="33"/>
      <c r="AU15" s="35"/>
      <c r="AV15" s="32"/>
      <c r="AW15" s="35"/>
      <c r="AX15" s="32">
        <v>42404</v>
      </c>
      <c r="AY15" s="83">
        <v>920000</v>
      </c>
      <c r="AZ15" s="32">
        <v>42431</v>
      </c>
      <c r="BA15" s="83">
        <v>920000</v>
      </c>
      <c r="BB15" s="32">
        <v>42465</v>
      </c>
      <c r="BC15" s="83">
        <v>920000</v>
      </c>
      <c r="BD15" s="32">
        <v>42493</v>
      </c>
      <c r="BE15" s="83">
        <v>920000</v>
      </c>
      <c r="BF15" s="32">
        <v>42529</v>
      </c>
      <c r="BG15" s="83">
        <v>920000</v>
      </c>
      <c r="BH15" s="32">
        <v>42559</v>
      </c>
      <c r="BI15" s="83">
        <v>920000</v>
      </c>
    </row>
    <row r="16" spans="1:61" ht="29.25" customHeight="1">
      <c r="A16" s="24">
        <v>10</v>
      </c>
      <c r="B16" s="26" t="s">
        <v>75</v>
      </c>
      <c r="C16" s="26" t="s">
        <v>103</v>
      </c>
      <c r="D16" s="25">
        <v>42374</v>
      </c>
      <c r="E16" s="26" t="s">
        <v>52</v>
      </c>
      <c r="F16" s="26" t="s">
        <v>147</v>
      </c>
      <c r="G16" s="27" t="s">
        <v>108</v>
      </c>
      <c r="H16" s="27" t="str">
        <f t="shared" si="0"/>
        <v>2016년도 그룹웨어 시스템 유지보수 용역</v>
      </c>
      <c r="I16" s="27" t="s">
        <v>109</v>
      </c>
      <c r="J16" s="28">
        <v>14400000</v>
      </c>
      <c r="K16" s="29"/>
      <c r="L16" s="27"/>
      <c r="M16" s="37"/>
      <c r="N16" s="26"/>
      <c r="O16" s="26"/>
      <c r="P16" s="26"/>
      <c r="Q16" s="26"/>
      <c r="R16" s="60"/>
      <c r="S16" s="43"/>
      <c r="T16" s="29"/>
      <c r="U16" s="27"/>
      <c r="V16" s="27"/>
      <c r="W16" s="27"/>
      <c r="X16" s="43"/>
      <c r="Y16" s="29"/>
      <c r="Z16" s="27" t="s">
        <v>110</v>
      </c>
      <c r="AA16" s="26" t="s">
        <v>111</v>
      </c>
      <c r="AB16" s="27" t="s">
        <v>112</v>
      </c>
      <c r="AC16" s="27"/>
      <c r="AD16" s="25">
        <v>42382</v>
      </c>
      <c r="AE16" s="25">
        <v>42382</v>
      </c>
      <c r="AF16" s="25">
        <v>42735</v>
      </c>
      <c r="AG16" s="28">
        <v>13536000</v>
      </c>
      <c r="AH16" s="62">
        <f t="shared" si="1"/>
        <v>0.94</v>
      </c>
      <c r="AI16" s="26"/>
      <c r="AJ16" s="49"/>
      <c r="AK16" s="26"/>
      <c r="AL16" s="26"/>
      <c r="AM16" s="26"/>
      <c r="AN16" s="31"/>
      <c r="AO16" s="26"/>
      <c r="AP16" s="35"/>
      <c r="AQ16" s="24" t="str">
        <f t="shared" si="3"/>
        <v>이인철</v>
      </c>
      <c r="AR16" s="32"/>
      <c r="AS16" s="32"/>
      <c r="AT16" s="33"/>
      <c r="AU16" s="35"/>
      <c r="AV16" s="32"/>
      <c r="AW16" s="35"/>
      <c r="AX16" s="32">
        <v>42404</v>
      </c>
      <c r="AY16" s="83">
        <v>1128000</v>
      </c>
      <c r="AZ16" s="32">
        <v>42438</v>
      </c>
      <c r="BA16" s="83">
        <v>1128000</v>
      </c>
      <c r="BB16" s="32">
        <v>42468</v>
      </c>
      <c r="BC16" s="83">
        <v>1128000</v>
      </c>
      <c r="BD16" s="32">
        <v>42493</v>
      </c>
      <c r="BE16" s="83">
        <v>1128000</v>
      </c>
      <c r="BF16" s="32">
        <v>42529</v>
      </c>
      <c r="BG16" s="83">
        <v>1128000</v>
      </c>
      <c r="BH16" s="32">
        <v>42559</v>
      </c>
      <c r="BI16" s="83">
        <v>1128000</v>
      </c>
    </row>
    <row r="17" spans="1:61" ht="29.25" customHeight="1">
      <c r="A17" s="86">
        <v>11</v>
      </c>
      <c r="B17" s="87" t="s">
        <v>441</v>
      </c>
      <c r="C17" s="87" t="s">
        <v>90</v>
      </c>
      <c r="D17" s="1">
        <v>42380</v>
      </c>
      <c r="E17" s="87" t="s">
        <v>91</v>
      </c>
      <c r="F17" s="87" t="s">
        <v>60</v>
      </c>
      <c r="G17" s="88" t="s">
        <v>92</v>
      </c>
      <c r="H17" s="88" t="str">
        <f t="shared" si="0"/>
        <v>지역문화(만화, 애니) 콘텐츠 활용 만화문화상품(오르골) 제작</v>
      </c>
      <c r="I17" s="88" t="s">
        <v>93</v>
      </c>
      <c r="J17" s="18">
        <v>5220000</v>
      </c>
      <c r="K17" s="90"/>
      <c r="L17" s="88"/>
      <c r="M17" s="20"/>
      <c r="N17" s="87"/>
      <c r="O17" s="87"/>
      <c r="P17" s="87"/>
      <c r="Q17" s="87"/>
      <c r="R17" s="59"/>
      <c r="S17" s="40"/>
      <c r="T17" s="90"/>
      <c r="U17" s="88"/>
      <c r="V17" s="88"/>
      <c r="W17" s="88"/>
      <c r="X17" s="40"/>
      <c r="Y17" s="90"/>
      <c r="Z17" s="88" t="s">
        <v>94</v>
      </c>
      <c r="AA17" s="87" t="s">
        <v>95</v>
      </c>
      <c r="AB17" s="88" t="s">
        <v>96</v>
      </c>
      <c r="AC17" s="88"/>
      <c r="AD17" s="1">
        <v>42382</v>
      </c>
      <c r="AE17" s="1"/>
      <c r="AF17" s="1">
        <v>42419</v>
      </c>
      <c r="AG17" s="18">
        <v>4820000</v>
      </c>
      <c r="AH17" s="61">
        <f t="shared" si="1"/>
        <v>0.92337164750957856</v>
      </c>
      <c r="AI17" s="87"/>
      <c r="AJ17" s="48"/>
      <c r="AK17" s="87"/>
      <c r="AL17" s="87"/>
      <c r="AM17" s="87"/>
      <c r="AN17" s="89"/>
      <c r="AO17" s="87"/>
      <c r="AP17" s="14"/>
      <c r="AQ17" s="86" t="str">
        <f t="shared" si="3"/>
        <v>배은영</v>
      </c>
      <c r="AR17" s="16">
        <v>42395</v>
      </c>
      <c r="AS17" s="16">
        <v>42395</v>
      </c>
      <c r="AT17" s="7"/>
      <c r="AU17" s="14"/>
      <c r="AV17" s="16">
        <v>42396</v>
      </c>
      <c r="AW17" s="14">
        <f t="shared" ref="AW17:AW23" si="4">SUM(AG17-AU17)</f>
        <v>4820000</v>
      </c>
      <c r="AX17" s="75"/>
      <c r="AY17" s="82"/>
      <c r="AZ17" s="75"/>
      <c r="BA17" s="82"/>
      <c r="BB17" s="75"/>
      <c r="BC17" s="82"/>
      <c r="BD17" s="75"/>
      <c r="BE17" s="82"/>
      <c r="BF17" s="75"/>
      <c r="BG17" s="82"/>
      <c r="BH17" s="75"/>
      <c r="BI17" s="82"/>
    </row>
    <row r="18" spans="1:61" ht="29.25" customHeight="1">
      <c r="A18" s="86">
        <v>12</v>
      </c>
      <c r="B18" s="87" t="s">
        <v>441</v>
      </c>
      <c r="C18" s="87" t="s">
        <v>90</v>
      </c>
      <c r="D18" s="1">
        <v>42380</v>
      </c>
      <c r="E18" s="87" t="s">
        <v>91</v>
      </c>
      <c r="F18" s="87" t="s">
        <v>60</v>
      </c>
      <c r="G18" s="88" t="s">
        <v>124</v>
      </c>
      <c r="H18" s="88" t="str">
        <f t="shared" si="0"/>
        <v>지역문화(만화, 애니) 콘텐츠 활용 만화문화상품(넥타이) 제작</v>
      </c>
      <c r="I18" s="88" t="s">
        <v>125</v>
      </c>
      <c r="J18" s="18">
        <v>8130000</v>
      </c>
      <c r="K18" s="90"/>
      <c r="L18" s="88"/>
      <c r="M18" s="20"/>
      <c r="N18" s="87"/>
      <c r="O18" s="87"/>
      <c r="P18" s="87"/>
      <c r="Q18" s="87"/>
      <c r="R18" s="59"/>
      <c r="S18" s="40"/>
      <c r="T18" s="90"/>
      <c r="U18" s="88"/>
      <c r="V18" s="88"/>
      <c r="W18" s="88"/>
      <c r="X18" s="40"/>
      <c r="Y18" s="90"/>
      <c r="Z18" s="88" t="s">
        <v>126</v>
      </c>
      <c r="AA18" s="87" t="s">
        <v>127</v>
      </c>
      <c r="AB18" s="88" t="s">
        <v>128</v>
      </c>
      <c r="AC18" s="88"/>
      <c r="AD18" s="1">
        <v>42383</v>
      </c>
      <c r="AE18" s="1"/>
      <c r="AF18" s="1">
        <v>42419</v>
      </c>
      <c r="AG18" s="18">
        <v>7909000</v>
      </c>
      <c r="AH18" s="61">
        <f t="shared" si="1"/>
        <v>0.97281672816728171</v>
      </c>
      <c r="AI18" s="87"/>
      <c r="AJ18" s="48"/>
      <c r="AK18" s="87"/>
      <c r="AL18" s="87"/>
      <c r="AM18" s="87"/>
      <c r="AN18" s="89"/>
      <c r="AO18" s="87"/>
      <c r="AP18" s="14"/>
      <c r="AQ18" s="86" t="str">
        <f t="shared" si="3"/>
        <v>배은영</v>
      </c>
      <c r="AR18" s="16">
        <v>42419</v>
      </c>
      <c r="AS18" s="16">
        <v>42419</v>
      </c>
      <c r="AT18" s="7"/>
      <c r="AU18" s="14"/>
      <c r="AV18" s="16">
        <v>42422</v>
      </c>
      <c r="AW18" s="14">
        <f t="shared" si="4"/>
        <v>7909000</v>
      </c>
      <c r="AX18" s="75"/>
      <c r="AY18" s="82"/>
      <c r="AZ18" s="75"/>
      <c r="BA18" s="82"/>
      <c r="BB18" s="75"/>
      <c r="BC18" s="82"/>
      <c r="BD18" s="75"/>
      <c r="BE18" s="82"/>
      <c r="BF18" s="75"/>
      <c r="BG18" s="82"/>
      <c r="BH18" s="75"/>
      <c r="BI18" s="82"/>
    </row>
    <row r="19" spans="1:61" ht="29.25" customHeight="1">
      <c r="A19" s="86">
        <v>13</v>
      </c>
      <c r="B19" s="87" t="s">
        <v>153</v>
      </c>
      <c r="C19" s="87" t="s">
        <v>154</v>
      </c>
      <c r="D19" s="1">
        <v>42383</v>
      </c>
      <c r="E19" s="87" t="s">
        <v>91</v>
      </c>
      <c r="F19" s="87" t="s">
        <v>60</v>
      </c>
      <c r="G19" s="88" t="s">
        <v>155</v>
      </c>
      <c r="H19" s="88" t="str">
        <f t="shared" si="0"/>
        <v>문화부 방문(2106년 예산 및 사업 논의)에 따른 기념품 구입</v>
      </c>
      <c r="I19" s="88" t="s">
        <v>157</v>
      </c>
      <c r="J19" s="18">
        <v>130000</v>
      </c>
      <c r="K19" s="90"/>
      <c r="L19" s="88"/>
      <c r="M19" s="20"/>
      <c r="N19" s="87"/>
      <c r="O19" s="87"/>
      <c r="P19" s="87"/>
      <c r="Q19" s="87"/>
      <c r="R19" s="59"/>
      <c r="S19" s="40"/>
      <c r="T19" s="90"/>
      <c r="U19" s="88"/>
      <c r="V19" s="88"/>
      <c r="W19" s="88"/>
      <c r="X19" s="40"/>
      <c r="Y19" s="90"/>
      <c r="Z19" s="88" t="s">
        <v>158</v>
      </c>
      <c r="AA19" s="87" t="s">
        <v>159</v>
      </c>
      <c r="AB19" s="88" t="s">
        <v>160</v>
      </c>
      <c r="AC19" s="88"/>
      <c r="AD19" s="1">
        <v>42383</v>
      </c>
      <c r="AE19" s="1"/>
      <c r="AF19" s="1">
        <v>42383</v>
      </c>
      <c r="AG19" s="18">
        <v>117000</v>
      </c>
      <c r="AH19" s="61">
        <f t="shared" si="1"/>
        <v>0.9</v>
      </c>
      <c r="AI19" s="87"/>
      <c r="AJ19" s="48"/>
      <c r="AK19" s="87"/>
      <c r="AL19" s="87"/>
      <c r="AM19" s="87"/>
      <c r="AN19" s="89"/>
      <c r="AO19" s="87"/>
      <c r="AP19" s="14"/>
      <c r="AQ19" s="86" t="str">
        <f t="shared" si="3"/>
        <v>임설민</v>
      </c>
      <c r="AR19" s="16">
        <v>42383</v>
      </c>
      <c r="AS19" s="16">
        <v>42383</v>
      </c>
      <c r="AT19" s="7"/>
      <c r="AU19" s="14"/>
      <c r="AV19" s="16">
        <v>42391</v>
      </c>
      <c r="AW19" s="14">
        <f t="shared" si="4"/>
        <v>117000</v>
      </c>
      <c r="AX19" s="75"/>
      <c r="AY19" s="82"/>
      <c r="AZ19" s="75"/>
      <c r="BA19" s="82"/>
      <c r="BB19" s="75"/>
      <c r="BC19" s="82"/>
      <c r="BD19" s="75"/>
      <c r="BE19" s="82"/>
      <c r="BF19" s="75"/>
      <c r="BG19" s="82"/>
      <c r="BH19" s="75"/>
      <c r="BI19" s="82"/>
    </row>
    <row r="20" spans="1:61" ht="29.25" customHeight="1">
      <c r="A20" s="86">
        <v>14</v>
      </c>
      <c r="B20" s="87" t="s">
        <v>75</v>
      </c>
      <c r="C20" s="87" t="s">
        <v>76</v>
      </c>
      <c r="D20" s="1">
        <v>42384</v>
      </c>
      <c r="E20" s="87" t="s">
        <v>91</v>
      </c>
      <c r="F20" s="87" t="s">
        <v>60</v>
      </c>
      <c r="G20" s="88" t="s">
        <v>170</v>
      </c>
      <c r="H20" s="88" t="str">
        <f t="shared" si="0"/>
        <v>진흥원 기계실 졸리펌프 수리</v>
      </c>
      <c r="I20" s="88" t="s">
        <v>171</v>
      </c>
      <c r="J20" s="18">
        <v>73700</v>
      </c>
      <c r="K20" s="90"/>
      <c r="L20" s="88"/>
      <c r="M20" s="20"/>
      <c r="N20" s="87"/>
      <c r="O20" s="87"/>
      <c r="P20" s="87"/>
      <c r="Q20" s="87"/>
      <c r="R20" s="59"/>
      <c r="S20" s="40"/>
      <c r="T20" s="90"/>
      <c r="U20" s="88"/>
      <c r="V20" s="88"/>
      <c r="W20" s="88"/>
      <c r="X20" s="40"/>
      <c r="Y20" s="90"/>
      <c r="Z20" s="88" t="s">
        <v>172</v>
      </c>
      <c r="AA20" s="87" t="s">
        <v>173</v>
      </c>
      <c r="AB20" s="88" t="s">
        <v>174</v>
      </c>
      <c r="AC20" s="88"/>
      <c r="AD20" s="1">
        <v>42384</v>
      </c>
      <c r="AE20" s="1">
        <v>42387</v>
      </c>
      <c r="AF20" s="1">
        <v>42387</v>
      </c>
      <c r="AG20" s="18">
        <v>66000</v>
      </c>
      <c r="AH20" s="61">
        <f t="shared" si="1"/>
        <v>0.89552238805970152</v>
      </c>
      <c r="AI20" s="87"/>
      <c r="AJ20" s="48"/>
      <c r="AK20" s="87"/>
      <c r="AL20" s="87"/>
      <c r="AM20" s="87"/>
      <c r="AN20" s="89"/>
      <c r="AO20" s="87"/>
      <c r="AP20" s="14"/>
      <c r="AQ20" s="86" t="str">
        <f t="shared" si="3"/>
        <v>최중국</v>
      </c>
      <c r="AR20" s="16">
        <v>42387</v>
      </c>
      <c r="AS20" s="16">
        <v>42387</v>
      </c>
      <c r="AT20" s="7"/>
      <c r="AU20" s="14"/>
      <c r="AV20" s="16">
        <v>42396</v>
      </c>
      <c r="AW20" s="14">
        <f>SUM(AG20-AU20)</f>
        <v>66000</v>
      </c>
      <c r="AX20" s="75"/>
      <c r="AY20" s="82"/>
      <c r="AZ20" s="75"/>
      <c r="BA20" s="82"/>
      <c r="BB20" s="75"/>
      <c r="BC20" s="82"/>
      <c r="BD20" s="75"/>
      <c r="BE20" s="82"/>
      <c r="BF20" s="75"/>
      <c r="BG20" s="82"/>
      <c r="BH20" s="75"/>
      <c r="BI20" s="82"/>
    </row>
    <row r="21" spans="1:61" ht="29.25" customHeight="1">
      <c r="A21" s="24">
        <v>15</v>
      </c>
      <c r="B21" s="26" t="s">
        <v>75</v>
      </c>
      <c r="C21" s="26" t="s">
        <v>103</v>
      </c>
      <c r="D21" s="25">
        <v>42388</v>
      </c>
      <c r="E21" s="26" t="s">
        <v>52</v>
      </c>
      <c r="F21" s="26" t="s">
        <v>60</v>
      </c>
      <c r="G21" s="27" t="s">
        <v>161</v>
      </c>
      <c r="H21" s="27" t="str">
        <f>G21</f>
        <v>2016년도 업무용 PC 유비조수 용역</v>
      </c>
      <c r="I21" s="27" t="s">
        <v>162</v>
      </c>
      <c r="J21" s="28">
        <v>9856000</v>
      </c>
      <c r="K21" s="29"/>
      <c r="L21" s="27"/>
      <c r="M21" s="37"/>
      <c r="N21" s="26"/>
      <c r="O21" s="26"/>
      <c r="P21" s="26"/>
      <c r="Q21" s="26"/>
      <c r="R21" s="60"/>
      <c r="S21" s="43"/>
      <c r="T21" s="29"/>
      <c r="U21" s="27"/>
      <c r="V21" s="27"/>
      <c r="W21" s="27"/>
      <c r="X21" s="43"/>
      <c r="Y21" s="29"/>
      <c r="Z21" s="27" t="s">
        <v>163</v>
      </c>
      <c r="AA21" s="26" t="s">
        <v>164</v>
      </c>
      <c r="AB21" s="27" t="s">
        <v>165</v>
      </c>
      <c r="AC21" s="27"/>
      <c r="AD21" s="25">
        <v>42384</v>
      </c>
      <c r="AE21" s="25">
        <v>42391</v>
      </c>
      <c r="AF21" s="25">
        <v>42735</v>
      </c>
      <c r="AG21" s="28">
        <v>8800000</v>
      </c>
      <c r="AH21" s="62">
        <f>SUM(AG21/J21)</f>
        <v>0.8928571428571429</v>
      </c>
      <c r="AI21" s="26"/>
      <c r="AJ21" s="49"/>
      <c r="AK21" s="26"/>
      <c r="AL21" s="26"/>
      <c r="AM21" s="26"/>
      <c r="AN21" s="31"/>
      <c r="AO21" s="26"/>
      <c r="AP21" s="35"/>
      <c r="AQ21" s="24" t="s">
        <v>216</v>
      </c>
      <c r="AR21" s="32"/>
      <c r="AS21" s="32"/>
      <c r="AT21" s="33"/>
      <c r="AU21" s="35"/>
      <c r="AV21" s="32"/>
      <c r="AW21" s="35"/>
      <c r="AX21" s="32">
        <v>42438</v>
      </c>
      <c r="AY21" s="83">
        <v>800000</v>
      </c>
      <c r="AZ21" s="32">
        <v>42465</v>
      </c>
      <c r="BA21" s="83">
        <v>800000</v>
      </c>
      <c r="BB21" s="32">
        <v>42499</v>
      </c>
      <c r="BC21" s="83">
        <v>800000</v>
      </c>
      <c r="BD21" s="32">
        <v>42529</v>
      </c>
      <c r="BE21" s="83">
        <v>800000</v>
      </c>
      <c r="BF21" s="32">
        <v>42556</v>
      </c>
      <c r="BG21" s="83">
        <v>800000</v>
      </c>
      <c r="BH21" s="32"/>
      <c r="BI21" s="83"/>
    </row>
    <row r="22" spans="1:61" ht="29.25" customHeight="1">
      <c r="A22" s="86">
        <v>16</v>
      </c>
      <c r="B22" s="87" t="s">
        <v>83</v>
      </c>
      <c r="C22" s="87" t="s">
        <v>84</v>
      </c>
      <c r="D22" s="1">
        <v>42382</v>
      </c>
      <c r="E22" s="87" t="s">
        <v>52</v>
      </c>
      <c r="F22" s="87" t="s">
        <v>60</v>
      </c>
      <c r="G22" s="88" t="s">
        <v>129</v>
      </c>
      <c r="H22" s="88" t="str">
        <f>G22</f>
        <v>꿈의 학교 교육 운영을 위한 3D프린터 용 모델링 제작 용역</v>
      </c>
      <c r="I22" s="88" t="s">
        <v>130</v>
      </c>
      <c r="J22" s="18">
        <v>6600000</v>
      </c>
      <c r="K22" s="90"/>
      <c r="L22" s="88"/>
      <c r="M22" s="20"/>
      <c r="N22" s="87"/>
      <c r="O22" s="87"/>
      <c r="P22" s="87"/>
      <c r="Q22" s="87"/>
      <c r="R22" s="59"/>
      <c r="S22" s="40"/>
      <c r="T22" s="90"/>
      <c r="U22" s="88"/>
      <c r="V22" s="88"/>
      <c r="W22" s="88"/>
      <c r="X22" s="40"/>
      <c r="Y22" s="90"/>
      <c r="Z22" s="88" t="s">
        <v>131</v>
      </c>
      <c r="AA22" s="87" t="s">
        <v>133</v>
      </c>
      <c r="AB22" s="88" t="s">
        <v>132</v>
      </c>
      <c r="AC22" s="88"/>
      <c r="AD22" s="1">
        <v>42387</v>
      </c>
      <c r="AE22" s="1">
        <v>42387</v>
      </c>
      <c r="AF22" s="1">
        <v>42394</v>
      </c>
      <c r="AG22" s="18">
        <v>6000000</v>
      </c>
      <c r="AH22" s="61">
        <f t="shared" ref="AH22:AH48" si="5">SUM(AG22/J22)</f>
        <v>0.90909090909090906</v>
      </c>
      <c r="AI22" s="87"/>
      <c r="AJ22" s="48"/>
      <c r="AK22" s="87"/>
      <c r="AL22" s="87"/>
      <c r="AM22" s="87"/>
      <c r="AN22" s="89"/>
      <c r="AO22" s="87"/>
      <c r="AP22" s="14"/>
      <c r="AQ22" s="86" t="str">
        <f t="shared" ref="AQ22:AQ23" si="6">C22</f>
        <v>안윤선</v>
      </c>
      <c r="AR22" s="16">
        <v>42389</v>
      </c>
      <c r="AS22" s="16">
        <v>42389</v>
      </c>
      <c r="AT22" s="7"/>
      <c r="AU22" s="14"/>
      <c r="AV22" s="16">
        <v>42396</v>
      </c>
      <c r="AW22" s="14">
        <f>SUM(AG22-AU22)</f>
        <v>6000000</v>
      </c>
      <c r="AX22" s="75"/>
      <c r="AY22" s="82"/>
      <c r="AZ22" s="75"/>
      <c r="BA22" s="82"/>
      <c r="BB22" s="75"/>
      <c r="BC22" s="82"/>
      <c r="BD22" s="75"/>
      <c r="BE22" s="82"/>
      <c r="BF22" s="75"/>
      <c r="BG22" s="82"/>
      <c r="BH22" s="75"/>
      <c r="BI22" s="82"/>
    </row>
    <row r="23" spans="1:61" ht="29.25" customHeight="1">
      <c r="A23" s="86">
        <v>17</v>
      </c>
      <c r="B23" s="87" t="s">
        <v>441</v>
      </c>
      <c r="C23" s="87" t="s">
        <v>134</v>
      </c>
      <c r="D23" s="1">
        <v>42383</v>
      </c>
      <c r="E23" s="87" t="s">
        <v>91</v>
      </c>
      <c r="F23" s="87" t="s">
        <v>148</v>
      </c>
      <c r="G23" s="88" t="s">
        <v>156</v>
      </c>
      <c r="H23" s="88" t="str">
        <f t="shared" si="0"/>
        <v>만화도시 공간특화 및 홍보를 위한 만화포토존 제작 설치</v>
      </c>
      <c r="I23" s="88" t="s">
        <v>135</v>
      </c>
      <c r="J23" s="18">
        <v>10090000</v>
      </c>
      <c r="K23" s="90"/>
      <c r="L23" s="88"/>
      <c r="M23" s="20"/>
      <c r="N23" s="87"/>
      <c r="O23" s="87"/>
      <c r="P23" s="87"/>
      <c r="Q23" s="87"/>
      <c r="R23" s="59"/>
      <c r="S23" s="40"/>
      <c r="T23" s="90"/>
      <c r="U23" s="88"/>
      <c r="V23" s="88"/>
      <c r="W23" s="88"/>
      <c r="X23" s="40"/>
      <c r="Y23" s="90"/>
      <c r="Z23" s="88" t="s">
        <v>136</v>
      </c>
      <c r="AA23" s="87" t="s">
        <v>137</v>
      </c>
      <c r="AB23" s="88" t="s">
        <v>138</v>
      </c>
      <c r="AC23" s="88"/>
      <c r="AD23" s="1">
        <v>42387</v>
      </c>
      <c r="AE23" s="1"/>
      <c r="AF23" s="1">
        <v>42420</v>
      </c>
      <c r="AG23" s="18">
        <v>10000000</v>
      </c>
      <c r="AH23" s="61">
        <f t="shared" si="5"/>
        <v>0.99108027750247774</v>
      </c>
      <c r="AI23" s="87"/>
      <c r="AJ23" s="48"/>
      <c r="AK23" s="87"/>
      <c r="AL23" s="87"/>
      <c r="AM23" s="87"/>
      <c r="AN23" s="89"/>
      <c r="AO23" s="87"/>
      <c r="AP23" s="14"/>
      <c r="AQ23" s="86" t="str">
        <f t="shared" si="6"/>
        <v>손은양</v>
      </c>
      <c r="AR23" s="16">
        <v>42405</v>
      </c>
      <c r="AS23" s="16">
        <v>42411</v>
      </c>
      <c r="AT23" s="7"/>
      <c r="AU23" s="14"/>
      <c r="AV23" s="16">
        <v>42412</v>
      </c>
      <c r="AW23" s="14">
        <f t="shared" si="4"/>
        <v>10000000</v>
      </c>
      <c r="AX23" s="75"/>
      <c r="AY23" s="82"/>
      <c r="AZ23" s="75"/>
      <c r="BA23" s="82"/>
      <c r="BB23" s="75"/>
      <c r="BC23" s="82"/>
      <c r="BD23" s="75"/>
      <c r="BE23" s="82"/>
      <c r="BF23" s="75"/>
      <c r="BG23" s="82"/>
      <c r="BH23" s="75"/>
      <c r="BI23" s="82"/>
    </row>
    <row r="24" spans="1:61" ht="29.25" customHeight="1">
      <c r="A24" s="86">
        <v>18</v>
      </c>
      <c r="B24" s="87" t="s">
        <v>441</v>
      </c>
      <c r="C24" s="87" t="s">
        <v>146</v>
      </c>
      <c r="D24" s="1">
        <v>42384</v>
      </c>
      <c r="E24" s="87" t="s">
        <v>52</v>
      </c>
      <c r="F24" s="87" t="s">
        <v>60</v>
      </c>
      <c r="G24" s="88" t="s">
        <v>149</v>
      </c>
      <c r="H24" s="88" t="str">
        <f t="shared" si="0"/>
        <v>만화졸업앨범 캐리커쳐 국회 전시 용역</v>
      </c>
      <c r="I24" s="88" t="s">
        <v>79</v>
      </c>
      <c r="J24" s="18">
        <v>2596000</v>
      </c>
      <c r="K24" s="90"/>
      <c r="L24" s="88"/>
      <c r="M24" s="20"/>
      <c r="N24" s="87"/>
      <c r="O24" s="87"/>
      <c r="P24" s="87"/>
      <c r="Q24" s="87"/>
      <c r="R24" s="59"/>
      <c r="S24" s="40"/>
      <c r="T24" s="90"/>
      <c r="U24" s="88"/>
      <c r="V24" s="88"/>
      <c r="W24" s="88"/>
      <c r="X24" s="40"/>
      <c r="Y24" s="90"/>
      <c r="Z24" s="88" t="s">
        <v>150</v>
      </c>
      <c r="AA24" s="87" t="s">
        <v>151</v>
      </c>
      <c r="AB24" s="88" t="s">
        <v>152</v>
      </c>
      <c r="AC24" s="88"/>
      <c r="AD24" s="1">
        <v>42387</v>
      </c>
      <c r="AE24" s="1">
        <v>42387</v>
      </c>
      <c r="AF24" s="1">
        <v>42412</v>
      </c>
      <c r="AG24" s="18">
        <v>2497000</v>
      </c>
      <c r="AH24" s="61">
        <f t="shared" si="5"/>
        <v>0.96186440677966101</v>
      </c>
      <c r="AI24" s="87"/>
      <c r="AJ24" s="48"/>
      <c r="AK24" s="87"/>
      <c r="AL24" s="87"/>
      <c r="AM24" s="87"/>
      <c r="AN24" s="89"/>
      <c r="AO24" s="87"/>
      <c r="AP24" s="14"/>
      <c r="AQ24" s="86" t="str">
        <f t="shared" si="3"/>
        <v>이소현</v>
      </c>
      <c r="AR24" s="16">
        <v>42403</v>
      </c>
      <c r="AS24" s="16">
        <v>42404</v>
      </c>
      <c r="AT24" s="7"/>
      <c r="AU24" s="14"/>
      <c r="AV24" s="16">
        <v>42405</v>
      </c>
      <c r="AW24" s="14">
        <f>SUM(AG24-AU24)</f>
        <v>2497000</v>
      </c>
      <c r="AX24" s="75"/>
      <c r="AY24" s="82"/>
      <c r="AZ24" s="75"/>
      <c r="BA24" s="82"/>
      <c r="BB24" s="75"/>
      <c r="BC24" s="82"/>
      <c r="BD24" s="75"/>
      <c r="BE24" s="82"/>
      <c r="BF24" s="75"/>
      <c r="BG24" s="82"/>
      <c r="BH24" s="75"/>
      <c r="BI24" s="82"/>
    </row>
    <row r="25" spans="1:61" ht="29.25" customHeight="1">
      <c r="A25" s="86">
        <v>19</v>
      </c>
      <c r="B25" s="87" t="s">
        <v>139</v>
      </c>
      <c r="C25" s="87" t="s">
        <v>140</v>
      </c>
      <c r="D25" s="1">
        <v>42384</v>
      </c>
      <c r="E25" s="87" t="s">
        <v>52</v>
      </c>
      <c r="F25" s="87" t="s">
        <v>148</v>
      </c>
      <c r="G25" s="88" t="s">
        <v>141</v>
      </c>
      <c r="H25" s="88" t="str">
        <f t="shared" si="0"/>
        <v>만화도서관 도서관리 프로그램 유지보수</v>
      </c>
      <c r="I25" s="88" t="s">
        <v>142</v>
      </c>
      <c r="J25" s="18">
        <v>1800000</v>
      </c>
      <c r="K25" s="90"/>
      <c r="L25" s="88"/>
      <c r="M25" s="20"/>
      <c r="N25" s="87"/>
      <c r="O25" s="87"/>
      <c r="P25" s="87"/>
      <c r="Q25" s="87"/>
      <c r="R25" s="59"/>
      <c r="S25" s="40"/>
      <c r="T25" s="90"/>
      <c r="U25" s="88"/>
      <c r="V25" s="88"/>
      <c r="W25" s="88"/>
      <c r="X25" s="40"/>
      <c r="Y25" s="90"/>
      <c r="Z25" s="88" t="s">
        <v>143</v>
      </c>
      <c r="AA25" s="87" t="s">
        <v>144</v>
      </c>
      <c r="AB25" s="88" t="s">
        <v>145</v>
      </c>
      <c r="AC25" s="88"/>
      <c r="AD25" s="1">
        <v>42388</v>
      </c>
      <c r="AE25" s="1">
        <v>42388</v>
      </c>
      <c r="AF25" s="1">
        <v>42429</v>
      </c>
      <c r="AG25" s="18">
        <v>1710000</v>
      </c>
      <c r="AH25" s="61">
        <f t="shared" si="5"/>
        <v>0.95</v>
      </c>
      <c r="AI25" s="87"/>
      <c r="AJ25" s="48"/>
      <c r="AK25" s="87"/>
      <c r="AL25" s="87"/>
      <c r="AM25" s="87"/>
      <c r="AN25" s="89"/>
      <c r="AO25" s="87"/>
      <c r="AP25" s="14"/>
      <c r="AQ25" s="86" t="str">
        <f t="shared" si="3"/>
        <v>김연희</v>
      </c>
      <c r="AR25" s="16">
        <v>42429</v>
      </c>
      <c r="AS25" s="16">
        <v>42429</v>
      </c>
      <c r="AT25" s="7"/>
      <c r="AU25" s="14"/>
      <c r="AV25" s="16">
        <v>42429</v>
      </c>
      <c r="AW25" s="14">
        <f>SUM(AG25-AU25)</f>
        <v>1710000</v>
      </c>
      <c r="AX25" s="75"/>
      <c r="AY25" s="82"/>
      <c r="AZ25" s="75"/>
      <c r="BA25" s="82"/>
      <c r="BB25" s="75"/>
      <c r="BC25" s="82"/>
      <c r="BD25" s="75"/>
      <c r="BE25" s="82"/>
      <c r="BF25" s="75"/>
      <c r="BG25" s="82"/>
      <c r="BH25" s="75"/>
      <c r="BI25" s="82"/>
    </row>
    <row r="26" spans="1:61" ht="29.25" customHeight="1">
      <c r="A26" s="86">
        <v>20</v>
      </c>
      <c r="B26" s="87" t="s">
        <v>83</v>
      </c>
      <c r="C26" s="87" t="s">
        <v>176</v>
      </c>
      <c r="D26" s="1">
        <v>42388</v>
      </c>
      <c r="E26" s="87" t="s">
        <v>91</v>
      </c>
      <c r="F26" s="87" t="s">
        <v>60</v>
      </c>
      <c r="G26" s="88" t="s">
        <v>177</v>
      </c>
      <c r="H26" s="88" t="str">
        <f t="shared" si="0"/>
        <v>[나도만화가]체험용지 제작</v>
      </c>
      <c r="I26" s="88" t="s">
        <v>178</v>
      </c>
      <c r="J26" s="18">
        <v>2477000</v>
      </c>
      <c r="K26" s="90"/>
      <c r="L26" s="88"/>
      <c r="M26" s="20"/>
      <c r="N26" s="87"/>
      <c r="O26" s="87"/>
      <c r="P26" s="87"/>
      <c r="Q26" s="87"/>
      <c r="R26" s="59"/>
      <c r="S26" s="40"/>
      <c r="T26" s="90"/>
      <c r="U26" s="88"/>
      <c r="V26" s="88"/>
      <c r="W26" s="88"/>
      <c r="X26" s="40"/>
      <c r="Y26" s="90"/>
      <c r="Z26" s="88" t="s">
        <v>179</v>
      </c>
      <c r="AA26" s="87" t="s">
        <v>180</v>
      </c>
      <c r="AB26" s="88" t="s">
        <v>181</v>
      </c>
      <c r="AC26" s="88"/>
      <c r="AD26" s="1">
        <v>42389</v>
      </c>
      <c r="AE26" s="1"/>
      <c r="AF26" s="1">
        <v>42398</v>
      </c>
      <c r="AG26" s="18">
        <v>2248000</v>
      </c>
      <c r="AH26" s="61">
        <f t="shared" si="5"/>
        <v>0.90754945498587003</v>
      </c>
      <c r="AI26" s="87"/>
      <c r="AJ26" s="48"/>
      <c r="AK26" s="87"/>
      <c r="AL26" s="87"/>
      <c r="AM26" s="87"/>
      <c r="AN26" s="89"/>
      <c r="AO26" s="87"/>
      <c r="AP26" s="14"/>
      <c r="AQ26" s="86" t="str">
        <f t="shared" si="3"/>
        <v>방희정</v>
      </c>
      <c r="AR26" s="16">
        <v>42390</v>
      </c>
      <c r="AS26" s="16">
        <v>42390</v>
      </c>
      <c r="AT26" s="7"/>
      <c r="AU26" s="14"/>
      <c r="AV26" s="16">
        <v>42404</v>
      </c>
      <c r="AW26" s="14">
        <f t="shared" ref="AW26:AW50" si="7">SUM(AG26-AU26)</f>
        <v>2248000</v>
      </c>
      <c r="AX26" s="75"/>
      <c r="AY26" s="82"/>
      <c r="AZ26" s="75"/>
      <c r="BA26" s="82"/>
      <c r="BB26" s="75"/>
      <c r="BC26" s="82"/>
      <c r="BD26" s="75"/>
      <c r="BE26" s="82"/>
      <c r="BF26" s="75"/>
      <c r="BG26" s="82"/>
      <c r="BH26" s="75"/>
      <c r="BI26" s="82"/>
    </row>
    <row r="27" spans="1:61" ht="29.25" customHeight="1">
      <c r="A27" s="86">
        <v>21</v>
      </c>
      <c r="B27" s="87" t="s">
        <v>83</v>
      </c>
      <c r="C27" s="87" t="s">
        <v>188</v>
      </c>
      <c r="D27" s="1">
        <v>42389</v>
      </c>
      <c r="E27" s="87" t="s">
        <v>52</v>
      </c>
      <c r="F27" s="87" t="s">
        <v>60</v>
      </c>
      <c r="G27" s="88" t="s">
        <v>189</v>
      </c>
      <c r="H27" s="88" t="str">
        <f t="shared" si="0"/>
        <v>롯데백화점 중동점&lt;우리동네 만화방&gt; 순회전시 물품 운송</v>
      </c>
      <c r="I27" s="88" t="s">
        <v>190</v>
      </c>
      <c r="J27" s="18">
        <v>66000</v>
      </c>
      <c r="K27" s="90"/>
      <c r="L27" s="88"/>
      <c r="M27" s="20"/>
      <c r="N27" s="87"/>
      <c r="O27" s="87"/>
      <c r="P27" s="87"/>
      <c r="Q27" s="87"/>
      <c r="R27" s="59"/>
      <c r="S27" s="40"/>
      <c r="T27" s="90"/>
      <c r="U27" s="88"/>
      <c r="V27" s="88"/>
      <c r="W27" s="88"/>
      <c r="X27" s="40"/>
      <c r="Y27" s="90"/>
      <c r="Z27" s="88" t="s">
        <v>191</v>
      </c>
      <c r="AA27" s="87" t="s">
        <v>192</v>
      </c>
      <c r="AB27" s="88" t="s">
        <v>193</v>
      </c>
      <c r="AC27" s="88"/>
      <c r="AD27" s="1">
        <v>42389</v>
      </c>
      <c r="AE27" s="1">
        <v>42389</v>
      </c>
      <c r="AF27" s="1">
        <v>42389</v>
      </c>
      <c r="AG27" s="18">
        <v>55000</v>
      </c>
      <c r="AH27" s="61">
        <f t="shared" si="5"/>
        <v>0.83333333333333337</v>
      </c>
      <c r="AI27" s="87"/>
      <c r="AJ27" s="48"/>
      <c r="AK27" s="87"/>
      <c r="AL27" s="87"/>
      <c r="AM27" s="87"/>
      <c r="AN27" s="89"/>
      <c r="AO27" s="87"/>
      <c r="AP27" s="14"/>
      <c r="AQ27" s="86" t="str">
        <f t="shared" si="3"/>
        <v>박보라</v>
      </c>
      <c r="AR27" s="16">
        <v>42389</v>
      </c>
      <c r="AS27" s="16">
        <v>42389</v>
      </c>
      <c r="AT27" s="7"/>
      <c r="AU27" s="14"/>
      <c r="AV27" s="16">
        <v>42405</v>
      </c>
      <c r="AW27" s="14">
        <f t="shared" si="7"/>
        <v>55000</v>
      </c>
      <c r="AX27" s="75"/>
      <c r="AY27" s="82"/>
      <c r="AZ27" s="75"/>
      <c r="BA27" s="82"/>
      <c r="BB27" s="75"/>
      <c r="BC27" s="82"/>
      <c r="BD27" s="75"/>
      <c r="BE27" s="82"/>
      <c r="BF27" s="75"/>
      <c r="BG27" s="82"/>
      <c r="BH27" s="75"/>
      <c r="BI27" s="82"/>
    </row>
    <row r="28" spans="1:61" ht="29.25" customHeight="1">
      <c r="A28" s="86">
        <v>22</v>
      </c>
      <c r="B28" s="87" t="s">
        <v>75</v>
      </c>
      <c r="C28" s="87" t="s">
        <v>76</v>
      </c>
      <c r="D28" s="1">
        <v>42390</v>
      </c>
      <c r="E28" s="87" t="s">
        <v>52</v>
      </c>
      <c r="F28" s="87" t="s">
        <v>60</v>
      </c>
      <c r="G28" s="88" t="s">
        <v>183</v>
      </c>
      <c r="H28" s="88" t="str">
        <f t="shared" si="0"/>
        <v>만화가의 숲 정화조 청소</v>
      </c>
      <c r="I28" s="88" t="s">
        <v>184</v>
      </c>
      <c r="J28" s="18">
        <v>140000</v>
      </c>
      <c r="K28" s="90"/>
      <c r="L28" s="88"/>
      <c r="M28" s="20"/>
      <c r="N28" s="87"/>
      <c r="O28" s="87"/>
      <c r="P28" s="87"/>
      <c r="Q28" s="87"/>
      <c r="R28" s="59"/>
      <c r="S28" s="40"/>
      <c r="T28" s="90"/>
      <c r="U28" s="88"/>
      <c r="V28" s="88"/>
      <c r="W28" s="88"/>
      <c r="X28" s="40"/>
      <c r="Y28" s="90"/>
      <c r="Z28" s="88" t="s">
        <v>185</v>
      </c>
      <c r="AA28" s="87" t="s">
        <v>186</v>
      </c>
      <c r="AB28" s="88" t="s">
        <v>194</v>
      </c>
      <c r="AC28" s="88"/>
      <c r="AD28" s="1">
        <v>42390</v>
      </c>
      <c r="AE28" s="1">
        <v>42390</v>
      </c>
      <c r="AF28" s="1">
        <v>42419</v>
      </c>
      <c r="AG28" s="18">
        <v>140000</v>
      </c>
      <c r="AH28" s="61">
        <f t="shared" si="5"/>
        <v>1</v>
      </c>
      <c r="AI28" s="87"/>
      <c r="AJ28" s="48"/>
      <c r="AK28" s="87"/>
      <c r="AL28" s="87"/>
      <c r="AM28" s="87"/>
      <c r="AN28" s="89"/>
      <c r="AO28" s="87"/>
      <c r="AP28" s="14"/>
      <c r="AQ28" s="86" t="str">
        <f t="shared" si="3"/>
        <v>최중국</v>
      </c>
      <c r="AR28" s="16">
        <v>42390</v>
      </c>
      <c r="AS28" s="16">
        <v>42390</v>
      </c>
      <c r="AT28" s="7"/>
      <c r="AU28" s="14"/>
      <c r="AV28" s="16">
        <v>42405</v>
      </c>
      <c r="AW28" s="14">
        <f t="shared" si="7"/>
        <v>140000</v>
      </c>
      <c r="AX28" s="75"/>
      <c r="AY28" s="82"/>
      <c r="AZ28" s="75"/>
      <c r="BA28" s="82"/>
      <c r="BB28" s="75"/>
      <c r="BC28" s="82"/>
      <c r="BD28" s="75"/>
      <c r="BE28" s="82"/>
      <c r="BF28" s="75"/>
      <c r="BG28" s="82"/>
      <c r="BH28" s="75"/>
      <c r="BI28" s="82"/>
    </row>
    <row r="29" spans="1:61" ht="29.25" customHeight="1">
      <c r="A29" s="86">
        <v>23</v>
      </c>
      <c r="B29" s="87" t="s">
        <v>139</v>
      </c>
      <c r="C29" s="87" t="s">
        <v>166</v>
      </c>
      <c r="D29" s="1">
        <v>42394</v>
      </c>
      <c r="E29" s="87" t="s">
        <v>91</v>
      </c>
      <c r="F29" s="87" t="s">
        <v>60</v>
      </c>
      <c r="G29" s="88" t="s">
        <v>175</v>
      </c>
      <c r="H29" s="88" t="str">
        <f t="shared" si="0"/>
        <v>2015년 만화포럼 자료집 만화포럼 칸2015 제작</v>
      </c>
      <c r="I29" s="88" t="s">
        <v>167</v>
      </c>
      <c r="J29" s="18">
        <v>7470000</v>
      </c>
      <c r="K29" s="90"/>
      <c r="L29" s="88"/>
      <c r="M29" s="20"/>
      <c r="N29" s="87"/>
      <c r="O29" s="87"/>
      <c r="P29" s="87"/>
      <c r="Q29" s="87"/>
      <c r="R29" s="59"/>
      <c r="S29" s="40"/>
      <c r="T29" s="90"/>
      <c r="U29" s="88"/>
      <c r="V29" s="88"/>
      <c r="W29" s="88"/>
      <c r="X29" s="40"/>
      <c r="Y29" s="90"/>
      <c r="Z29" s="88" t="s">
        <v>168</v>
      </c>
      <c r="AA29" s="87" t="s">
        <v>182</v>
      </c>
      <c r="AB29" s="88" t="s">
        <v>169</v>
      </c>
      <c r="AC29" s="88"/>
      <c r="AD29" s="1">
        <v>42395</v>
      </c>
      <c r="AE29" s="1"/>
      <c r="AF29" s="1">
        <v>42419</v>
      </c>
      <c r="AG29" s="18">
        <v>7000000</v>
      </c>
      <c r="AH29" s="61">
        <f t="shared" si="5"/>
        <v>0.93708165997322623</v>
      </c>
      <c r="AI29" s="87" t="s">
        <v>210</v>
      </c>
      <c r="AJ29" s="16">
        <v>42411</v>
      </c>
      <c r="AK29" s="87" t="s">
        <v>211</v>
      </c>
      <c r="AL29" s="87"/>
      <c r="AM29" s="87"/>
      <c r="AN29" s="89"/>
      <c r="AO29" s="87"/>
      <c r="AP29" s="50">
        <v>7200000</v>
      </c>
      <c r="AQ29" s="86" t="str">
        <f t="shared" si="3"/>
        <v>김미순</v>
      </c>
      <c r="AR29" s="16">
        <v>42419</v>
      </c>
      <c r="AS29" s="16">
        <v>42419</v>
      </c>
      <c r="AT29" s="7"/>
      <c r="AU29" s="14"/>
      <c r="AV29" s="16">
        <v>42426</v>
      </c>
      <c r="AW29" s="14">
        <f>SUM(AP29-AU29)</f>
        <v>7200000</v>
      </c>
      <c r="AX29" s="75"/>
      <c r="AY29" s="82"/>
      <c r="AZ29" s="75"/>
      <c r="BA29" s="82"/>
      <c r="BB29" s="75"/>
      <c r="BC29" s="82"/>
      <c r="BD29" s="75"/>
      <c r="BE29" s="82"/>
      <c r="BF29" s="75"/>
      <c r="BG29" s="82"/>
      <c r="BH29" s="75"/>
      <c r="BI29" s="82"/>
    </row>
    <row r="30" spans="1:61" ht="29.25" customHeight="1">
      <c r="A30" s="86">
        <v>24</v>
      </c>
      <c r="B30" s="87" t="s">
        <v>75</v>
      </c>
      <c r="C30" s="87" t="s">
        <v>216</v>
      </c>
      <c r="D30" s="1">
        <v>42401</v>
      </c>
      <c r="E30" s="87" t="s">
        <v>91</v>
      </c>
      <c r="F30" s="87" t="s">
        <v>60</v>
      </c>
      <c r="G30" s="88" t="s">
        <v>217</v>
      </c>
      <c r="H30" s="88" t="str">
        <f t="shared" si="0"/>
        <v>비즈니스센터 1층 BIFAN측 여자화장실 조명 자동점명 스위치 구입 설치</v>
      </c>
      <c r="I30" s="88" t="s">
        <v>218</v>
      </c>
      <c r="J30" s="18">
        <v>181500</v>
      </c>
      <c r="K30" s="90"/>
      <c r="L30" s="88"/>
      <c r="M30" s="20"/>
      <c r="N30" s="87"/>
      <c r="O30" s="87"/>
      <c r="P30" s="87"/>
      <c r="Q30" s="87"/>
      <c r="R30" s="59"/>
      <c r="S30" s="40"/>
      <c r="T30" s="90"/>
      <c r="U30" s="88"/>
      <c r="V30" s="88"/>
      <c r="W30" s="88"/>
      <c r="X30" s="40"/>
      <c r="Y30" s="90"/>
      <c r="Z30" s="88" t="s">
        <v>219</v>
      </c>
      <c r="AA30" s="87" t="s">
        <v>220</v>
      </c>
      <c r="AB30" s="88" t="s">
        <v>221</v>
      </c>
      <c r="AC30" s="88"/>
      <c r="AD30" s="1">
        <v>42401</v>
      </c>
      <c r="AE30" s="1"/>
      <c r="AF30" s="1">
        <v>42410</v>
      </c>
      <c r="AG30" s="18">
        <v>165000</v>
      </c>
      <c r="AH30" s="61">
        <f t="shared" si="5"/>
        <v>0.90909090909090906</v>
      </c>
      <c r="AI30" s="87"/>
      <c r="AJ30" s="48"/>
      <c r="AK30" s="87"/>
      <c r="AL30" s="87"/>
      <c r="AM30" s="87"/>
      <c r="AN30" s="89"/>
      <c r="AO30" s="87"/>
      <c r="AP30" s="14"/>
      <c r="AQ30" s="86" t="str">
        <f t="shared" si="3"/>
        <v>김광수</v>
      </c>
      <c r="AR30" s="16">
        <v>42402</v>
      </c>
      <c r="AS30" s="16">
        <v>42402</v>
      </c>
      <c r="AT30" s="7"/>
      <c r="AU30" s="14"/>
      <c r="AV30" s="16">
        <v>42415</v>
      </c>
      <c r="AW30" s="14">
        <f>SUM(AG30-AU30)</f>
        <v>165000</v>
      </c>
      <c r="AX30" s="75"/>
      <c r="AY30" s="82"/>
      <c r="AZ30" s="75"/>
      <c r="BA30" s="82"/>
      <c r="BB30" s="75"/>
      <c r="BC30" s="82"/>
      <c r="BD30" s="75"/>
      <c r="BE30" s="82"/>
      <c r="BF30" s="75"/>
      <c r="BG30" s="82"/>
      <c r="BH30" s="75"/>
      <c r="BI30" s="82"/>
    </row>
    <row r="31" spans="1:61" ht="29.25" customHeight="1">
      <c r="A31" s="86">
        <v>25</v>
      </c>
      <c r="B31" s="87" t="s">
        <v>75</v>
      </c>
      <c r="C31" s="87" t="s">
        <v>216</v>
      </c>
      <c r="D31" s="1">
        <v>42401</v>
      </c>
      <c r="E31" s="87" t="s">
        <v>91</v>
      </c>
      <c r="F31" s="87" t="s">
        <v>60</v>
      </c>
      <c r="G31" s="88" t="s">
        <v>222</v>
      </c>
      <c r="H31" s="88" t="str">
        <f t="shared" si="0"/>
        <v>진흥원 3층 표지판낼 부품 구입 설치</v>
      </c>
      <c r="I31" s="88" t="s">
        <v>223</v>
      </c>
      <c r="J31" s="18">
        <v>176000</v>
      </c>
      <c r="K31" s="90"/>
      <c r="L31" s="88"/>
      <c r="M31" s="20"/>
      <c r="N31" s="87"/>
      <c r="O31" s="87"/>
      <c r="P31" s="87"/>
      <c r="Q31" s="87"/>
      <c r="R31" s="59"/>
      <c r="S31" s="40"/>
      <c r="T31" s="90"/>
      <c r="U31" s="88"/>
      <c r="V31" s="88"/>
      <c r="W31" s="88"/>
      <c r="X31" s="40"/>
      <c r="Y31" s="90"/>
      <c r="Z31" s="88" t="s">
        <v>100</v>
      </c>
      <c r="AA31" s="87" t="s">
        <v>101</v>
      </c>
      <c r="AB31" s="88" t="s">
        <v>102</v>
      </c>
      <c r="AC31" s="88"/>
      <c r="AD31" s="1">
        <v>42401</v>
      </c>
      <c r="AE31" s="1"/>
      <c r="AF31" s="1">
        <v>42410</v>
      </c>
      <c r="AG31" s="18">
        <v>165000</v>
      </c>
      <c r="AH31" s="61">
        <f t="shared" si="5"/>
        <v>0.9375</v>
      </c>
      <c r="AI31" s="87"/>
      <c r="AJ31" s="48"/>
      <c r="AK31" s="87"/>
      <c r="AL31" s="87"/>
      <c r="AM31" s="87"/>
      <c r="AN31" s="89"/>
      <c r="AO31" s="87"/>
      <c r="AP31" s="14"/>
      <c r="AQ31" s="86" t="str">
        <f>C31</f>
        <v>김광수</v>
      </c>
      <c r="AR31" s="16">
        <v>42402</v>
      </c>
      <c r="AS31" s="16">
        <v>42402</v>
      </c>
      <c r="AT31" s="7"/>
      <c r="AU31" s="14"/>
      <c r="AV31" s="16">
        <v>42402</v>
      </c>
      <c r="AW31" s="14">
        <f>SUM(AG31-AU31)</f>
        <v>165000</v>
      </c>
      <c r="AX31" s="75"/>
      <c r="AY31" s="82"/>
      <c r="AZ31" s="75"/>
      <c r="BA31" s="82"/>
      <c r="BB31" s="75"/>
      <c r="BC31" s="82"/>
      <c r="BD31" s="75"/>
      <c r="BE31" s="82"/>
      <c r="BF31" s="75"/>
      <c r="BG31" s="82"/>
      <c r="BH31" s="75"/>
      <c r="BI31" s="82"/>
    </row>
    <row r="32" spans="1:61" ht="29.25" customHeight="1">
      <c r="A32" s="86">
        <v>26</v>
      </c>
      <c r="B32" s="87" t="s">
        <v>75</v>
      </c>
      <c r="C32" s="87" t="s">
        <v>103</v>
      </c>
      <c r="D32" s="1">
        <v>42396</v>
      </c>
      <c r="E32" s="87" t="s">
        <v>195</v>
      </c>
      <c r="F32" s="87" t="s">
        <v>60</v>
      </c>
      <c r="G32" s="88" t="s">
        <v>196</v>
      </c>
      <c r="H32" s="88" t="str">
        <f t="shared" si="0"/>
        <v>자료보존 전시실 조성공사</v>
      </c>
      <c r="I32" s="88" t="s">
        <v>197</v>
      </c>
      <c r="J32" s="18">
        <v>10794000</v>
      </c>
      <c r="K32" s="90"/>
      <c r="L32" s="88"/>
      <c r="M32" s="20"/>
      <c r="N32" s="87"/>
      <c r="O32" s="87"/>
      <c r="P32" s="87"/>
      <c r="Q32" s="87"/>
      <c r="R32" s="59"/>
      <c r="S32" s="40"/>
      <c r="T32" s="90"/>
      <c r="U32" s="88"/>
      <c r="V32" s="88"/>
      <c r="W32" s="88"/>
      <c r="X32" s="40"/>
      <c r="Y32" s="90"/>
      <c r="Z32" s="88" t="s">
        <v>198</v>
      </c>
      <c r="AA32" s="87" t="s">
        <v>199</v>
      </c>
      <c r="AB32" s="88" t="s">
        <v>200</v>
      </c>
      <c r="AC32" s="88"/>
      <c r="AD32" s="1">
        <v>42403</v>
      </c>
      <c r="AE32" s="1">
        <v>42403</v>
      </c>
      <c r="AF32" s="1">
        <v>42416</v>
      </c>
      <c r="AG32" s="18">
        <v>10260000</v>
      </c>
      <c r="AH32" s="61">
        <f t="shared" si="5"/>
        <v>0.9505280711506392</v>
      </c>
      <c r="AI32" s="87"/>
      <c r="AJ32" s="48"/>
      <c r="AK32" s="87"/>
      <c r="AL32" s="87"/>
      <c r="AM32" s="87"/>
      <c r="AN32" s="89"/>
      <c r="AO32" s="87"/>
      <c r="AP32" s="14"/>
      <c r="AQ32" s="86" t="str">
        <f t="shared" ref="AQ32:AQ41" si="8">C32</f>
        <v>이인철</v>
      </c>
      <c r="AR32" s="16">
        <v>42416</v>
      </c>
      <c r="AS32" s="16">
        <v>42416</v>
      </c>
      <c r="AT32" s="7"/>
      <c r="AU32" s="14"/>
      <c r="AV32" s="16">
        <v>42416</v>
      </c>
      <c r="AW32" s="14">
        <f t="shared" si="7"/>
        <v>10260000</v>
      </c>
      <c r="AX32" s="75"/>
      <c r="AY32" s="82"/>
      <c r="AZ32" s="75"/>
      <c r="BA32" s="82"/>
      <c r="BB32" s="75"/>
      <c r="BC32" s="82"/>
      <c r="BD32" s="75"/>
      <c r="BE32" s="82"/>
      <c r="BF32" s="75"/>
      <c r="BG32" s="82"/>
      <c r="BH32" s="75"/>
      <c r="BI32" s="82"/>
    </row>
    <row r="33" spans="1:61" ht="29.25" customHeight="1">
      <c r="A33" s="86">
        <v>27</v>
      </c>
      <c r="B33" s="87" t="s">
        <v>201</v>
      </c>
      <c r="C33" s="87" t="s">
        <v>202</v>
      </c>
      <c r="D33" s="1">
        <v>42399</v>
      </c>
      <c r="E33" s="87" t="s">
        <v>91</v>
      </c>
      <c r="F33" s="87" t="s">
        <v>60</v>
      </c>
      <c r="G33" s="88" t="s">
        <v>203</v>
      </c>
      <c r="H33" s="88" t="str">
        <f t="shared" si="0"/>
        <v>현장형 창조인재 양성사업 교육생 작품집 제작</v>
      </c>
      <c r="I33" s="88" t="s">
        <v>204</v>
      </c>
      <c r="J33" s="18">
        <v>13425500</v>
      </c>
      <c r="K33" s="90"/>
      <c r="L33" s="88"/>
      <c r="M33" s="20"/>
      <c r="N33" s="87"/>
      <c r="O33" s="87"/>
      <c r="P33" s="87"/>
      <c r="Q33" s="87"/>
      <c r="R33" s="59"/>
      <c r="S33" s="40"/>
      <c r="T33" s="90"/>
      <c r="U33" s="88"/>
      <c r="V33" s="88"/>
      <c r="W33" s="88"/>
      <c r="X33" s="40"/>
      <c r="Y33" s="90"/>
      <c r="Z33" s="88" t="s">
        <v>168</v>
      </c>
      <c r="AA33" s="87" t="s">
        <v>182</v>
      </c>
      <c r="AB33" s="88" t="s">
        <v>169</v>
      </c>
      <c r="AC33" s="88"/>
      <c r="AD33" s="1">
        <v>42403</v>
      </c>
      <c r="AE33" s="1"/>
      <c r="AF33" s="1">
        <v>42423</v>
      </c>
      <c r="AG33" s="18">
        <v>12500000</v>
      </c>
      <c r="AH33" s="61">
        <f t="shared" si="5"/>
        <v>0.9310640199620126</v>
      </c>
      <c r="AI33" s="87"/>
      <c r="AJ33" s="48"/>
      <c r="AK33" s="87"/>
      <c r="AL33" s="87"/>
      <c r="AM33" s="87"/>
      <c r="AN33" s="89"/>
      <c r="AO33" s="87"/>
      <c r="AP33" s="14"/>
      <c r="AQ33" s="86" t="str">
        <f t="shared" si="8"/>
        <v>김태훈</v>
      </c>
      <c r="AR33" s="16">
        <v>42423</v>
      </c>
      <c r="AS33" s="16">
        <v>42423</v>
      </c>
      <c r="AT33" s="7"/>
      <c r="AU33" s="14"/>
      <c r="AV33" s="16">
        <v>42424</v>
      </c>
      <c r="AW33" s="14">
        <f t="shared" si="7"/>
        <v>12500000</v>
      </c>
      <c r="AX33" s="75"/>
      <c r="AY33" s="82"/>
      <c r="AZ33" s="75"/>
      <c r="BA33" s="82"/>
      <c r="BB33" s="75"/>
      <c r="BC33" s="82"/>
      <c r="BD33" s="75"/>
      <c r="BE33" s="82"/>
      <c r="BF33" s="75"/>
      <c r="BG33" s="82"/>
      <c r="BH33" s="75"/>
      <c r="BI33" s="82"/>
    </row>
    <row r="34" spans="1:61" ht="29.25" customHeight="1">
      <c r="A34" s="86">
        <v>28</v>
      </c>
      <c r="B34" s="87" t="s">
        <v>83</v>
      </c>
      <c r="C34" s="87" t="s">
        <v>205</v>
      </c>
      <c r="D34" s="1">
        <v>42404</v>
      </c>
      <c r="E34" s="87" t="s">
        <v>52</v>
      </c>
      <c r="F34" s="87" t="s">
        <v>60</v>
      </c>
      <c r="G34" s="88" t="s">
        <v>206</v>
      </c>
      <c r="H34" s="88" t="str">
        <f t="shared" si="0"/>
        <v>한국만화박물관 상설전시 전시물 및 그래픽 디자인 용역</v>
      </c>
      <c r="I34" s="88" t="s">
        <v>207</v>
      </c>
      <c r="J34" s="18">
        <v>9500000</v>
      </c>
      <c r="K34" s="90"/>
      <c r="L34" s="88"/>
      <c r="M34" s="20"/>
      <c r="N34" s="87"/>
      <c r="O34" s="87"/>
      <c r="P34" s="87"/>
      <c r="Q34" s="87"/>
      <c r="R34" s="59"/>
      <c r="S34" s="40"/>
      <c r="T34" s="90"/>
      <c r="U34" s="88"/>
      <c r="V34" s="88"/>
      <c r="W34" s="88"/>
      <c r="X34" s="40"/>
      <c r="Y34" s="90"/>
      <c r="Z34" s="88" t="s">
        <v>208</v>
      </c>
      <c r="AA34" s="86" t="s">
        <v>236</v>
      </c>
      <c r="AB34" s="88" t="s">
        <v>212</v>
      </c>
      <c r="AC34" s="88"/>
      <c r="AD34" s="1">
        <v>42405</v>
      </c>
      <c r="AE34" s="1">
        <v>42405</v>
      </c>
      <c r="AF34" s="1">
        <v>42446</v>
      </c>
      <c r="AG34" s="18">
        <v>8550000</v>
      </c>
      <c r="AH34" s="61">
        <f t="shared" si="5"/>
        <v>0.9</v>
      </c>
      <c r="AI34" s="87"/>
      <c r="AJ34" s="48"/>
      <c r="AK34" s="87"/>
      <c r="AL34" s="87"/>
      <c r="AM34" s="87"/>
      <c r="AN34" s="89"/>
      <c r="AO34" s="87"/>
      <c r="AP34" s="14"/>
      <c r="AQ34" s="86" t="str">
        <f t="shared" si="8"/>
        <v>서정임</v>
      </c>
      <c r="AR34" s="16">
        <v>42446</v>
      </c>
      <c r="AS34" s="16">
        <v>42450</v>
      </c>
      <c r="AT34" s="7"/>
      <c r="AU34" s="14"/>
      <c r="AV34" s="16">
        <v>42453</v>
      </c>
      <c r="AW34" s="14">
        <f t="shared" si="7"/>
        <v>8550000</v>
      </c>
      <c r="AX34" s="75"/>
      <c r="AY34" s="82"/>
      <c r="AZ34" s="75"/>
      <c r="BA34" s="82"/>
      <c r="BB34" s="75"/>
      <c r="BC34" s="82"/>
      <c r="BD34" s="75"/>
      <c r="BE34" s="82"/>
      <c r="BF34" s="75"/>
      <c r="BG34" s="82"/>
      <c r="BH34" s="75"/>
      <c r="BI34" s="82"/>
    </row>
    <row r="35" spans="1:61" ht="29.25" customHeight="1">
      <c r="A35" s="86">
        <v>29</v>
      </c>
      <c r="B35" s="87" t="s">
        <v>153</v>
      </c>
      <c r="C35" s="87" t="s">
        <v>253</v>
      </c>
      <c r="D35" s="1">
        <v>42412</v>
      </c>
      <c r="E35" s="87" t="s">
        <v>52</v>
      </c>
      <c r="F35" s="87" t="s">
        <v>60</v>
      </c>
      <c r="G35" s="88" t="s">
        <v>254</v>
      </c>
      <c r="H35" s="88" t="str">
        <f t="shared" si="0"/>
        <v>2016년도 제2호 온라인 뉴스레터 제작</v>
      </c>
      <c r="I35" s="88" t="s">
        <v>207</v>
      </c>
      <c r="J35" s="18">
        <v>330000</v>
      </c>
      <c r="K35" s="90"/>
      <c r="L35" s="88"/>
      <c r="M35" s="20"/>
      <c r="N35" s="87"/>
      <c r="O35" s="87"/>
      <c r="P35" s="87"/>
      <c r="Q35" s="87"/>
      <c r="R35" s="59"/>
      <c r="S35" s="40"/>
      <c r="T35" s="90"/>
      <c r="U35" s="88"/>
      <c r="V35" s="88"/>
      <c r="W35" s="88"/>
      <c r="X35" s="40"/>
      <c r="Y35" s="90"/>
      <c r="Z35" s="88" t="s">
        <v>255</v>
      </c>
      <c r="AA35" s="86" t="s">
        <v>256</v>
      </c>
      <c r="AB35" s="88" t="s">
        <v>257</v>
      </c>
      <c r="AC35" s="88"/>
      <c r="AD35" s="1">
        <v>42412</v>
      </c>
      <c r="AE35" s="1">
        <v>42412</v>
      </c>
      <c r="AF35" s="1">
        <v>42418</v>
      </c>
      <c r="AG35" s="18">
        <v>300000</v>
      </c>
      <c r="AH35" s="61">
        <f t="shared" si="5"/>
        <v>0.90909090909090906</v>
      </c>
      <c r="AI35" s="87"/>
      <c r="AJ35" s="48"/>
      <c r="AK35" s="87"/>
      <c r="AL35" s="87"/>
      <c r="AM35" s="87"/>
      <c r="AN35" s="89"/>
      <c r="AO35" s="87"/>
      <c r="AP35" s="14"/>
      <c r="AQ35" s="86" t="str">
        <f t="shared" si="8"/>
        <v>이효재</v>
      </c>
      <c r="AR35" s="16">
        <v>42418</v>
      </c>
      <c r="AS35" s="16">
        <v>42418</v>
      </c>
      <c r="AT35" s="7"/>
      <c r="AU35" s="14"/>
      <c r="AV35" s="16">
        <v>42426</v>
      </c>
      <c r="AW35" s="14">
        <f t="shared" si="7"/>
        <v>300000</v>
      </c>
      <c r="AX35" s="75"/>
      <c r="AY35" s="82"/>
      <c r="AZ35" s="75"/>
      <c r="BA35" s="82"/>
      <c r="BB35" s="75"/>
      <c r="BC35" s="82"/>
      <c r="BD35" s="75"/>
      <c r="BE35" s="82"/>
      <c r="BF35" s="75"/>
      <c r="BG35" s="82"/>
      <c r="BH35" s="75"/>
      <c r="BI35" s="82"/>
    </row>
    <row r="36" spans="1:61" ht="29.25" customHeight="1">
      <c r="A36" s="86">
        <v>30</v>
      </c>
      <c r="B36" s="87" t="s">
        <v>83</v>
      </c>
      <c r="C36" s="87" t="s">
        <v>84</v>
      </c>
      <c r="D36" s="1">
        <v>42415</v>
      </c>
      <c r="E36" s="87" t="s">
        <v>91</v>
      </c>
      <c r="F36" s="87" t="s">
        <v>60</v>
      </c>
      <c r="G36" s="88" t="s">
        <v>224</v>
      </c>
      <c r="H36" s="88" t="str">
        <f t="shared" si="0"/>
        <v>한국만화박물관 교구재(텀블러) 구입</v>
      </c>
      <c r="I36" s="88" t="s">
        <v>225</v>
      </c>
      <c r="J36" s="18">
        <v>4380200</v>
      </c>
      <c r="K36" s="90"/>
      <c r="L36" s="88"/>
      <c r="M36" s="20"/>
      <c r="N36" s="87"/>
      <c r="O36" s="87"/>
      <c r="P36" s="87"/>
      <c r="Q36" s="87"/>
      <c r="R36" s="59"/>
      <c r="S36" s="40"/>
      <c r="T36" s="90"/>
      <c r="U36" s="88"/>
      <c r="V36" s="88"/>
      <c r="W36" s="88"/>
      <c r="X36" s="40"/>
      <c r="Y36" s="90"/>
      <c r="Z36" s="88" t="s">
        <v>168</v>
      </c>
      <c r="AA36" s="87" t="s">
        <v>182</v>
      </c>
      <c r="AB36" s="88" t="s">
        <v>169</v>
      </c>
      <c r="AC36" s="88"/>
      <c r="AD36" s="1">
        <v>42417</v>
      </c>
      <c r="AE36" s="1"/>
      <c r="AF36" s="1">
        <v>42425</v>
      </c>
      <c r="AG36" s="18">
        <v>4092000</v>
      </c>
      <c r="AH36" s="61">
        <f t="shared" si="5"/>
        <v>0.93420391762933197</v>
      </c>
      <c r="AI36" s="87"/>
      <c r="AJ36" s="48"/>
      <c r="AK36" s="87"/>
      <c r="AL36" s="87"/>
      <c r="AM36" s="87"/>
      <c r="AN36" s="89"/>
      <c r="AO36" s="87"/>
      <c r="AP36" s="14"/>
      <c r="AQ36" s="86" t="str">
        <f t="shared" si="8"/>
        <v>안윤선</v>
      </c>
      <c r="AR36" s="16">
        <v>42423</v>
      </c>
      <c r="AS36" s="16">
        <v>42423</v>
      </c>
      <c r="AT36" s="7"/>
      <c r="AU36" s="14"/>
      <c r="AV36" s="16">
        <v>42424</v>
      </c>
      <c r="AW36" s="14">
        <f t="shared" si="7"/>
        <v>4092000</v>
      </c>
      <c r="AX36" s="75"/>
      <c r="AY36" s="82"/>
      <c r="AZ36" s="75"/>
      <c r="BA36" s="82"/>
      <c r="BB36" s="75"/>
      <c r="BC36" s="82"/>
      <c r="BD36" s="75"/>
      <c r="BE36" s="82"/>
      <c r="BF36" s="75"/>
      <c r="BG36" s="82"/>
      <c r="BH36" s="75"/>
      <c r="BI36" s="82"/>
    </row>
    <row r="37" spans="1:61" ht="29.25" customHeight="1">
      <c r="A37" s="86">
        <v>31</v>
      </c>
      <c r="B37" s="87" t="s">
        <v>83</v>
      </c>
      <c r="C37" s="87" t="s">
        <v>84</v>
      </c>
      <c r="D37" s="1">
        <v>42415</v>
      </c>
      <c r="E37" s="87" t="s">
        <v>91</v>
      </c>
      <c r="F37" s="87" t="s">
        <v>226</v>
      </c>
      <c r="G37" s="88" t="s">
        <v>227</v>
      </c>
      <c r="H37" s="88" t="str">
        <f t="shared" si="0"/>
        <v>한국만화박물관 교구재(홈, 거울잔상 애니 교구) 구입</v>
      </c>
      <c r="I37" s="88" t="s">
        <v>228</v>
      </c>
      <c r="J37" s="18">
        <v>3082750</v>
      </c>
      <c r="K37" s="90"/>
      <c r="L37" s="88"/>
      <c r="M37" s="20"/>
      <c r="N37" s="87"/>
      <c r="O37" s="87"/>
      <c r="P37" s="87"/>
      <c r="Q37" s="87"/>
      <c r="R37" s="59"/>
      <c r="S37" s="40"/>
      <c r="T37" s="90"/>
      <c r="U37" s="88"/>
      <c r="V37" s="88"/>
      <c r="W37" s="88"/>
      <c r="X37" s="40"/>
      <c r="Y37" s="90"/>
      <c r="Z37" s="88" t="s">
        <v>229</v>
      </c>
      <c r="AA37" s="87" t="s">
        <v>230</v>
      </c>
      <c r="AB37" s="88" t="s">
        <v>231</v>
      </c>
      <c r="AC37" s="88"/>
      <c r="AD37" s="1">
        <v>42417</v>
      </c>
      <c r="AE37" s="1"/>
      <c r="AF37" s="1">
        <v>42425</v>
      </c>
      <c r="AG37" s="18">
        <v>2774470</v>
      </c>
      <c r="AH37" s="61">
        <f t="shared" si="5"/>
        <v>0.89999837807152705</v>
      </c>
      <c r="AI37" s="87"/>
      <c r="AJ37" s="48"/>
      <c r="AK37" s="87"/>
      <c r="AL37" s="87"/>
      <c r="AM37" s="87"/>
      <c r="AN37" s="89"/>
      <c r="AO37" s="87"/>
      <c r="AP37" s="14"/>
      <c r="AQ37" s="86" t="str">
        <f t="shared" si="8"/>
        <v>안윤선</v>
      </c>
      <c r="AR37" s="16">
        <v>42423</v>
      </c>
      <c r="AS37" s="16">
        <v>42423</v>
      </c>
      <c r="AT37" s="7"/>
      <c r="AU37" s="14"/>
      <c r="AV37" s="16">
        <v>42424</v>
      </c>
      <c r="AW37" s="14">
        <f t="shared" si="7"/>
        <v>2774470</v>
      </c>
      <c r="AX37" s="75"/>
      <c r="AY37" s="82"/>
      <c r="AZ37" s="75"/>
      <c r="BA37" s="82"/>
      <c r="BB37" s="75"/>
      <c r="BC37" s="82"/>
      <c r="BD37" s="75"/>
      <c r="BE37" s="82"/>
      <c r="BF37" s="75"/>
      <c r="BG37" s="82"/>
      <c r="BH37" s="75"/>
      <c r="BI37" s="82"/>
    </row>
    <row r="38" spans="1:61" ht="29.25" customHeight="1">
      <c r="A38" s="86">
        <v>32</v>
      </c>
      <c r="B38" s="87" t="s">
        <v>83</v>
      </c>
      <c r="C38" s="87" t="s">
        <v>259</v>
      </c>
      <c r="D38" s="1">
        <v>42418</v>
      </c>
      <c r="E38" s="87" t="s">
        <v>52</v>
      </c>
      <c r="F38" s="87" t="s">
        <v>60</v>
      </c>
      <c r="G38" s="88" t="s">
        <v>260</v>
      </c>
      <c r="H38" s="88" t="str">
        <f t="shared" si="0"/>
        <v>만화영화상영관 디지털서버 수리</v>
      </c>
      <c r="I38" s="88" t="s">
        <v>261</v>
      </c>
      <c r="J38" s="18">
        <v>3630000</v>
      </c>
      <c r="K38" s="90"/>
      <c r="L38" s="88"/>
      <c r="M38" s="20"/>
      <c r="N38" s="87"/>
      <c r="O38" s="87"/>
      <c r="P38" s="87"/>
      <c r="Q38" s="87"/>
      <c r="R38" s="59"/>
      <c r="S38" s="40"/>
      <c r="T38" s="90"/>
      <c r="U38" s="88"/>
      <c r="V38" s="88"/>
      <c r="W38" s="88"/>
      <c r="X38" s="40"/>
      <c r="Y38" s="90"/>
      <c r="Z38" s="88" t="s">
        <v>262</v>
      </c>
      <c r="AA38" s="87" t="s">
        <v>263</v>
      </c>
      <c r="AB38" s="88" t="s">
        <v>264</v>
      </c>
      <c r="AC38" s="88"/>
      <c r="AD38" s="1">
        <v>42418</v>
      </c>
      <c r="AE38" s="1">
        <v>42418</v>
      </c>
      <c r="AF38" s="1">
        <v>42418</v>
      </c>
      <c r="AG38" s="18">
        <v>3530000</v>
      </c>
      <c r="AH38" s="61">
        <f t="shared" si="5"/>
        <v>0.97245179063360887</v>
      </c>
      <c r="AI38" s="87"/>
      <c r="AJ38" s="48"/>
      <c r="AK38" s="87"/>
      <c r="AL38" s="87"/>
      <c r="AM38" s="87"/>
      <c r="AN38" s="89"/>
      <c r="AO38" s="87"/>
      <c r="AP38" s="14"/>
      <c r="AQ38" s="86" t="str">
        <f t="shared" si="8"/>
        <v>김현재</v>
      </c>
      <c r="AR38" s="16">
        <v>42426</v>
      </c>
      <c r="AS38" s="16">
        <v>42418</v>
      </c>
      <c r="AT38" s="7"/>
      <c r="AU38" s="14"/>
      <c r="AV38" s="16">
        <v>42438</v>
      </c>
      <c r="AW38" s="14">
        <f>SUM(AG38-AU38)</f>
        <v>3530000</v>
      </c>
      <c r="AX38" s="75"/>
      <c r="AY38" s="82"/>
      <c r="AZ38" s="75"/>
      <c r="BA38" s="82"/>
      <c r="BB38" s="75"/>
      <c r="BC38" s="82"/>
      <c r="BD38" s="75"/>
      <c r="BE38" s="82"/>
      <c r="BF38" s="75"/>
      <c r="BG38" s="82"/>
      <c r="BH38" s="75"/>
      <c r="BI38" s="82"/>
    </row>
    <row r="39" spans="1:61" ht="29.25" customHeight="1">
      <c r="A39" s="86">
        <v>33</v>
      </c>
      <c r="B39" s="87" t="s">
        <v>201</v>
      </c>
      <c r="C39" s="87" t="s">
        <v>202</v>
      </c>
      <c r="D39" s="1">
        <v>42416</v>
      </c>
      <c r="E39" s="87" t="s">
        <v>52</v>
      </c>
      <c r="F39" s="87" t="s">
        <v>60</v>
      </c>
      <c r="G39" s="88" t="s">
        <v>232</v>
      </c>
      <c r="H39" s="88" t="str">
        <f t="shared" si="0"/>
        <v>현장형 창조인재 양성사업 결과발표회 운영 용역</v>
      </c>
      <c r="I39" s="88" t="s">
        <v>207</v>
      </c>
      <c r="J39" s="18">
        <v>2988700</v>
      </c>
      <c r="K39" s="90"/>
      <c r="L39" s="88"/>
      <c r="M39" s="20"/>
      <c r="N39" s="87"/>
      <c r="O39" s="87"/>
      <c r="P39" s="87"/>
      <c r="Q39" s="87"/>
      <c r="R39" s="59"/>
      <c r="S39" s="40"/>
      <c r="T39" s="90"/>
      <c r="U39" s="88"/>
      <c r="V39" s="88"/>
      <c r="W39" s="88"/>
      <c r="X39" s="40"/>
      <c r="Y39" s="90"/>
      <c r="Z39" s="88" t="s">
        <v>233</v>
      </c>
      <c r="AA39" s="87" t="s">
        <v>234</v>
      </c>
      <c r="AB39" s="88" t="s">
        <v>235</v>
      </c>
      <c r="AC39" s="88"/>
      <c r="AD39" s="1">
        <v>42419</v>
      </c>
      <c r="AE39" s="1">
        <v>42419</v>
      </c>
      <c r="AF39" s="1">
        <v>42423</v>
      </c>
      <c r="AG39" s="18">
        <v>2710400</v>
      </c>
      <c r="AH39" s="61">
        <f t="shared" si="5"/>
        <v>0.90688259109311742</v>
      </c>
      <c r="AI39" s="87"/>
      <c r="AJ39" s="48"/>
      <c r="AK39" s="87"/>
      <c r="AL39" s="87"/>
      <c r="AM39" s="87"/>
      <c r="AN39" s="89"/>
      <c r="AO39" s="87"/>
      <c r="AP39" s="14"/>
      <c r="AQ39" s="86" t="str">
        <f t="shared" si="8"/>
        <v>김태훈</v>
      </c>
      <c r="AR39" s="16">
        <v>42423</v>
      </c>
      <c r="AS39" s="16">
        <v>42423</v>
      </c>
      <c r="AT39" s="7"/>
      <c r="AU39" s="14"/>
      <c r="AV39" s="16">
        <v>42425</v>
      </c>
      <c r="AW39" s="14">
        <f t="shared" si="7"/>
        <v>2710400</v>
      </c>
      <c r="AX39" s="75"/>
      <c r="AY39" s="82"/>
      <c r="AZ39" s="75"/>
      <c r="BA39" s="82"/>
      <c r="BB39" s="75"/>
      <c r="BC39" s="82"/>
      <c r="BD39" s="75"/>
      <c r="BE39" s="82"/>
      <c r="BF39" s="75"/>
      <c r="BG39" s="82"/>
      <c r="BH39" s="75"/>
      <c r="BI39" s="82"/>
    </row>
    <row r="40" spans="1:61" ht="29.25" customHeight="1">
      <c r="A40" s="86">
        <v>34</v>
      </c>
      <c r="B40" s="87" t="s">
        <v>58</v>
      </c>
      <c r="C40" s="87" t="s">
        <v>237</v>
      </c>
      <c r="D40" s="1">
        <v>42370</v>
      </c>
      <c r="E40" s="87" t="s">
        <v>247</v>
      </c>
      <c r="F40" s="87" t="s">
        <v>238</v>
      </c>
      <c r="G40" s="88" t="s">
        <v>239</v>
      </c>
      <c r="H40" s="88" t="str">
        <f>G40</f>
        <v>글로벌 웹툰 뱅크 시스템 구축 및 운영 지원 용역</v>
      </c>
      <c r="I40" s="88" t="s">
        <v>240</v>
      </c>
      <c r="J40" s="18">
        <v>500000000</v>
      </c>
      <c r="K40" s="1">
        <v>42356</v>
      </c>
      <c r="L40" s="88" t="s">
        <v>241</v>
      </c>
      <c r="M40" s="20"/>
      <c r="N40" s="87" t="s">
        <v>242</v>
      </c>
      <c r="O40" s="87" t="s">
        <v>117</v>
      </c>
      <c r="P40" s="87" t="s">
        <v>118</v>
      </c>
      <c r="Q40" s="87" t="s">
        <v>243</v>
      </c>
      <c r="R40" s="59">
        <v>500000000</v>
      </c>
      <c r="S40" s="42">
        <v>500000000</v>
      </c>
      <c r="T40" s="90">
        <v>42384</v>
      </c>
      <c r="U40" s="88">
        <v>2</v>
      </c>
      <c r="V40" s="88" t="s">
        <v>244</v>
      </c>
      <c r="W40" s="88" t="s">
        <v>245</v>
      </c>
      <c r="X40" s="42">
        <v>495000000</v>
      </c>
      <c r="Y40" s="90">
        <v>42384</v>
      </c>
      <c r="Z40" s="88" t="s">
        <v>244</v>
      </c>
      <c r="AA40" s="87" t="s">
        <v>246</v>
      </c>
      <c r="AB40" s="88" t="s">
        <v>245</v>
      </c>
      <c r="AC40" s="88">
        <v>1</v>
      </c>
      <c r="AD40" s="1">
        <v>42422</v>
      </c>
      <c r="AE40" s="1">
        <v>42422</v>
      </c>
      <c r="AF40" s="1">
        <v>43100</v>
      </c>
      <c r="AG40" s="18">
        <v>495000000</v>
      </c>
      <c r="AH40" s="61">
        <f t="shared" ref="AH40" si="9">SUM(AG40/S40)</f>
        <v>0.99</v>
      </c>
      <c r="AI40" s="87"/>
      <c r="AJ40" s="48"/>
      <c r="AK40" s="87"/>
      <c r="AL40" s="87"/>
      <c r="AM40" s="87"/>
      <c r="AN40" s="89"/>
      <c r="AO40" s="87"/>
      <c r="AP40" s="14"/>
      <c r="AQ40" s="86" t="str">
        <f t="shared" si="8"/>
        <v>서희진</v>
      </c>
      <c r="AR40" s="16"/>
      <c r="AS40" s="16"/>
      <c r="AT40" s="7">
        <v>42451</v>
      </c>
      <c r="AU40" s="14">
        <v>224000000</v>
      </c>
      <c r="AV40" s="16"/>
      <c r="AW40" s="14"/>
      <c r="AX40" s="16"/>
      <c r="AY40" s="84"/>
      <c r="AZ40" s="16"/>
      <c r="BA40" s="84"/>
      <c r="BB40" s="16"/>
      <c r="BC40" s="84"/>
      <c r="BD40" s="16"/>
      <c r="BE40" s="84"/>
      <c r="BF40" s="16"/>
      <c r="BG40" s="84"/>
      <c r="BH40" s="16"/>
      <c r="BI40" s="84"/>
    </row>
    <row r="41" spans="1:61" ht="29.25" customHeight="1">
      <c r="A41" s="86">
        <v>35</v>
      </c>
      <c r="B41" s="87" t="s">
        <v>201</v>
      </c>
      <c r="C41" s="87" t="s">
        <v>202</v>
      </c>
      <c r="D41" s="1">
        <v>42417</v>
      </c>
      <c r="E41" s="87" t="s">
        <v>52</v>
      </c>
      <c r="F41" s="87" t="s">
        <v>60</v>
      </c>
      <c r="G41" s="88" t="s">
        <v>248</v>
      </c>
      <c r="H41" s="88" t="str">
        <f t="shared" si="0"/>
        <v>현장형 창조인재 양성사업 결과물 홍보공간 조성</v>
      </c>
      <c r="I41" s="88" t="s">
        <v>249</v>
      </c>
      <c r="J41" s="18">
        <v>11882200</v>
      </c>
      <c r="K41" s="90"/>
      <c r="L41" s="88"/>
      <c r="M41" s="20"/>
      <c r="N41" s="87"/>
      <c r="O41" s="87"/>
      <c r="P41" s="87"/>
      <c r="Q41" s="87"/>
      <c r="R41" s="59"/>
      <c r="S41" s="40"/>
      <c r="T41" s="90"/>
      <c r="U41" s="88"/>
      <c r="V41" s="88"/>
      <c r="W41" s="88"/>
      <c r="X41" s="40"/>
      <c r="Y41" s="90"/>
      <c r="Z41" s="88" t="s">
        <v>250</v>
      </c>
      <c r="AA41" s="87" t="s">
        <v>251</v>
      </c>
      <c r="AB41" s="88" t="s">
        <v>252</v>
      </c>
      <c r="AC41" s="88"/>
      <c r="AD41" s="1">
        <v>42422</v>
      </c>
      <c r="AE41" s="1">
        <v>42422</v>
      </c>
      <c r="AF41" s="1">
        <v>42426</v>
      </c>
      <c r="AG41" s="18">
        <v>10901000</v>
      </c>
      <c r="AH41" s="61">
        <f t="shared" si="5"/>
        <v>0.91742269950009259</v>
      </c>
      <c r="AI41" s="87"/>
      <c r="AJ41" s="48"/>
      <c r="AK41" s="87"/>
      <c r="AL41" s="87"/>
      <c r="AM41" s="87"/>
      <c r="AN41" s="89"/>
      <c r="AO41" s="87"/>
      <c r="AP41" s="14"/>
      <c r="AQ41" s="86" t="str">
        <f t="shared" si="8"/>
        <v>김태훈</v>
      </c>
      <c r="AR41" s="16">
        <v>42426</v>
      </c>
      <c r="AS41" s="16">
        <v>42426</v>
      </c>
      <c r="AT41" s="7"/>
      <c r="AU41" s="14"/>
      <c r="AV41" s="16">
        <v>42429</v>
      </c>
      <c r="AW41" s="14">
        <f t="shared" si="7"/>
        <v>10901000</v>
      </c>
      <c r="AX41" s="75"/>
      <c r="AY41" s="82"/>
      <c r="AZ41" s="75"/>
      <c r="BA41" s="82"/>
      <c r="BB41" s="75"/>
      <c r="BC41" s="82"/>
      <c r="BD41" s="75"/>
      <c r="BE41" s="82"/>
      <c r="BF41" s="75"/>
      <c r="BG41" s="82"/>
      <c r="BH41" s="75"/>
      <c r="BI41" s="82"/>
    </row>
    <row r="42" spans="1:61" ht="29.25" customHeight="1">
      <c r="A42" s="86">
        <v>36</v>
      </c>
      <c r="B42" s="87" t="s">
        <v>75</v>
      </c>
      <c r="C42" s="87" t="s">
        <v>103</v>
      </c>
      <c r="D42" s="1">
        <v>42423</v>
      </c>
      <c r="E42" s="87" t="s">
        <v>52</v>
      </c>
      <c r="F42" s="87" t="s">
        <v>60</v>
      </c>
      <c r="G42" s="88" t="s">
        <v>265</v>
      </c>
      <c r="H42" s="88" t="str">
        <f>G42</f>
        <v>설맞이 환경정비에 따른 폐품 처리</v>
      </c>
      <c r="I42" s="88" t="s">
        <v>326</v>
      </c>
      <c r="J42" s="18">
        <v>120000</v>
      </c>
      <c r="K42" s="90"/>
      <c r="L42" s="88"/>
      <c r="M42" s="20"/>
      <c r="N42" s="87"/>
      <c r="O42" s="87"/>
      <c r="P42" s="87"/>
      <c r="Q42" s="87"/>
      <c r="R42" s="59"/>
      <c r="S42" s="40"/>
      <c r="T42" s="90"/>
      <c r="U42" s="88"/>
      <c r="V42" s="88"/>
      <c r="W42" s="88"/>
      <c r="X42" s="40"/>
      <c r="Y42" s="90"/>
      <c r="Z42" s="88" t="s">
        <v>266</v>
      </c>
      <c r="AA42" s="87" t="s">
        <v>267</v>
      </c>
      <c r="AB42" s="88" t="s">
        <v>268</v>
      </c>
      <c r="AC42" s="88"/>
      <c r="AD42" s="1">
        <v>42423</v>
      </c>
      <c r="AE42" s="1">
        <v>42431</v>
      </c>
      <c r="AF42" s="1">
        <v>42433</v>
      </c>
      <c r="AG42" s="18">
        <v>100000</v>
      </c>
      <c r="AH42" s="61">
        <f t="shared" si="5"/>
        <v>0.83333333333333337</v>
      </c>
      <c r="AI42" s="87"/>
      <c r="AJ42" s="48"/>
      <c r="AK42" s="87"/>
      <c r="AL42" s="87"/>
      <c r="AM42" s="87"/>
      <c r="AN42" s="89"/>
      <c r="AO42" s="87"/>
      <c r="AP42" s="14"/>
      <c r="AQ42" s="86" t="str">
        <f>C42</f>
        <v>이인철</v>
      </c>
      <c r="AR42" s="16">
        <v>42432</v>
      </c>
      <c r="AS42" s="16">
        <v>42432</v>
      </c>
      <c r="AT42" s="7"/>
      <c r="AU42" s="14"/>
      <c r="AV42" s="16">
        <v>42438</v>
      </c>
      <c r="AW42" s="14">
        <f t="shared" si="7"/>
        <v>100000</v>
      </c>
      <c r="AX42" s="75"/>
      <c r="AY42" s="82"/>
      <c r="AZ42" s="75"/>
      <c r="BA42" s="82"/>
      <c r="BB42" s="75"/>
      <c r="BC42" s="82"/>
      <c r="BD42" s="75"/>
      <c r="BE42" s="82"/>
      <c r="BF42" s="75"/>
      <c r="BG42" s="82"/>
      <c r="BH42" s="75"/>
      <c r="BI42" s="82"/>
    </row>
    <row r="43" spans="1:61" ht="29.25" customHeight="1">
      <c r="A43" s="86">
        <v>37</v>
      </c>
      <c r="B43" s="87" t="s">
        <v>83</v>
      </c>
      <c r="C43" s="87" t="s">
        <v>205</v>
      </c>
      <c r="D43" s="1">
        <v>42422</v>
      </c>
      <c r="E43" s="87" t="s">
        <v>52</v>
      </c>
      <c r="F43" s="87" t="s">
        <v>289</v>
      </c>
      <c r="G43" s="88" t="s">
        <v>284</v>
      </c>
      <c r="H43" s="88" t="str">
        <f>G43</f>
        <v>한국만화박물관 상설전시관 4층 크로마키 시스템 개보수용역</v>
      </c>
      <c r="I43" s="88" t="s">
        <v>285</v>
      </c>
      <c r="J43" s="18">
        <v>17500000</v>
      </c>
      <c r="K43" s="90"/>
      <c r="L43" s="88"/>
      <c r="M43" s="20"/>
      <c r="N43" s="87"/>
      <c r="O43" s="87"/>
      <c r="P43" s="87"/>
      <c r="Q43" s="87"/>
      <c r="R43" s="59"/>
      <c r="S43" s="40"/>
      <c r="T43" s="90"/>
      <c r="U43" s="88"/>
      <c r="V43" s="88"/>
      <c r="W43" s="88"/>
      <c r="X43" s="40"/>
      <c r="Y43" s="90"/>
      <c r="Z43" s="88" t="s">
        <v>286</v>
      </c>
      <c r="AA43" s="87" t="s">
        <v>287</v>
      </c>
      <c r="AB43" s="88" t="s">
        <v>288</v>
      </c>
      <c r="AC43" s="88"/>
      <c r="AD43" s="1">
        <v>42425</v>
      </c>
      <c r="AE43" s="1">
        <v>42431</v>
      </c>
      <c r="AF43" s="1">
        <v>42447</v>
      </c>
      <c r="AG43" s="18">
        <v>15730000</v>
      </c>
      <c r="AH43" s="61">
        <f t="shared" si="5"/>
        <v>0.89885714285714291</v>
      </c>
      <c r="AI43" s="87"/>
      <c r="AJ43" s="48"/>
      <c r="AK43" s="87"/>
      <c r="AL43" s="87"/>
      <c r="AM43" s="87"/>
      <c r="AN43" s="89"/>
      <c r="AO43" s="87"/>
      <c r="AP43" s="14"/>
      <c r="AQ43" s="86" t="str">
        <f>C43</f>
        <v>서정임</v>
      </c>
      <c r="AR43" s="16">
        <v>42447</v>
      </c>
      <c r="AS43" s="16">
        <v>42447</v>
      </c>
      <c r="AT43" s="7"/>
      <c r="AU43" s="14"/>
      <c r="AV43" s="16">
        <v>42453</v>
      </c>
      <c r="AW43" s="14">
        <f t="shared" si="7"/>
        <v>15730000</v>
      </c>
      <c r="AX43" s="75"/>
      <c r="AY43" s="82"/>
      <c r="AZ43" s="75"/>
      <c r="BA43" s="82"/>
      <c r="BB43" s="75"/>
      <c r="BC43" s="82"/>
      <c r="BD43" s="75"/>
      <c r="BE43" s="82"/>
      <c r="BF43" s="75"/>
      <c r="BG43" s="82"/>
      <c r="BH43" s="75"/>
      <c r="BI43" s="82"/>
    </row>
    <row r="44" spans="1:61" ht="29.25" customHeight="1">
      <c r="A44" s="86">
        <v>38</v>
      </c>
      <c r="B44" s="87" t="s">
        <v>83</v>
      </c>
      <c r="C44" s="87" t="s">
        <v>205</v>
      </c>
      <c r="D44" s="1">
        <v>42422</v>
      </c>
      <c r="E44" s="87" t="s">
        <v>52</v>
      </c>
      <c r="F44" s="87" t="s">
        <v>289</v>
      </c>
      <c r="G44" s="88" t="s">
        <v>290</v>
      </c>
      <c r="H44" s="88" t="str">
        <f t="shared" ref="H44" si="10">G44</f>
        <v>한국만화박물관 상설전시관 모형 전시물 수리용역</v>
      </c>
      <c r="I44" s="88" t="s">
        <v>291</v>
      </c>
      <c r="J44" s="18">
        <v>6170000</v>
      </c>
      <c r="K44" s="90"/>
      <c r="L44" s="88"/>
      <c r="M44" s="20"/>
      <c r="N44" s="87"/>
      <c r="O44" s="87"/>
      <c r="P44" s="87"/>
      <c r="Q44" s="87"/>
      <c r="R44" s="59"/>
      <c r="S44" s="40"/>
      <c r="T44" s="90"/>
      <c r="U44" s="88"/>
      <c r="V44" s="88"/>
      <c r="W44" s="88"/>
      <c r="X44" s="40"/>
      <c r="Y44" s="90"/>
      <c r="Z44" s="88" t="s">
        <v>292</v>
      </c>
      <c r="AA44" s="87" t="s">
        <v>293</v>
      </c>
      <c r="AB44" s="88" t="s">
        <v>294</v>
      </c>
      <c r="AC44" s="88"/>
      <c r="AD44" s="1">
        <v>42426</v>
      </c>
      <c r="AE44" s="1">
        <v>42426</v>
      </c>
      <c r="AF44" s="1">
        <v>42451</v>
      </c>
      <c r="AG44" s="18">
        <v>5500000</v>
      </c>
      <c r="AH44" s="61">
        <f t="shared" si="5"/>
        <v>0.89141004862236628</v>
      </c>
      <c r="AI44" s="87"/>
      <c r="AJ44" s="48"/>
      <c r="AK44" s="87"/>
      <c r="AL44" s="87"/>
      <c r="AM44" s="87"/>
      <c r="AN44" s="89"/>
      <c r="AO44" s="87"/>
      <c r="AP44" s="14"/>
      <c r="AQ44" s="86" t="str">
        <f t="shared" ref="AQ44:AQ51" si="11">C44</f>
        <v>서정임</v>
      </c>
      <c r="AR44" s="16">
        <v>42447</v>
      </c>
      <c r="AS44" s="16">
        <v>42447</v>
      </c>
      <c r="AT44" s="7"/>
      <c r="AU44" s="14"/>
      <c r="AV44" s="16">
        <v>42453</v>
      </c>
      <c r="AW44" s="14">
        <f t="shared" si="7"/>
        <v>5500000</v>
      </c>
      <c r="AX44" s="75"/>
      <c r="AY44" s="82"/>
      <c r="AZ44" s="75"/>
      <c r="BA44" s="82"/>
      <c r="BB44" s="75"/>
      <c r="BC44" s="82"/>
      <c r="BD44" s="75"/>
      <c r="BE44" s="82"/>
      <c r="BF44" s="75"/>
      <c r="BG44" s="82"/>
      <c r="BH44" s="75"/>
      <c r="BI44" s="82"/>
    </row>
    <row r="45" spans="1:61" ht="29.25" customHeight="1">
      <c r="A45" s="86">
        <v>39</v>
      </c>
      <c r="B45" s="87" t="s">
        <v>83</v>
      </c>
      <c r="C45" s="87" t="s">
        <v>205</v>
      </c>
      <c r="D45" s="1">
        <v>42426</v>
      </c>
      <c r="E45" s="87" t="s">
        <v>52</v>
      </c>
      <c r="F45" s="87" t="s">
        <v>289</v>
      </c>
      <c r="G45" s="88" t="s">
        <v>307</v>
      </c>
      <c r="H45" s="88" t="str">
        <f>G45</f>
        <v>상설전시관 대형 마우스용 웹툰 영상 제어 시스템 설계 및 설치 용역</v>
      </c>
      <c r="I45" s="88" t="s">
        <v>291</v>
      </c>
      <c r="J45" s="18">
        <v>6600000</v>
      </c>
      <c r="K45" s="90"/>
      <c r="L45" s="88"/>
      <c r="M45" s="20"/>
      <c r="N45" s="87"/>
      <c r="O45" s="87"/>
      <c r="P45" s="87"/>
      <c r="Q45" s="87"/>
      <c r="R45" s="59"/>
      <c r="S45" s="40"/>
      <c r="T45" s="90"/>
      <c r="U45" s="88"/>
      <c r="V45" s="88"/>
      <c r="W45" s="88"/>
      <c r="X45" s="40"/>
      <c r="Y45" s="90"/>
      <c r="Z45" s="88" t="s">
        <v>295</v>
      </c>
      <c r="AA45" s="87" t="s">
        <v>296</v>
      </c>
      <c r="AB45" s="88" t="s">
        <v>297</v>
      </c>
      <c r="AC45" s="88"/>
      <c r="AD45" s="1">
        <v>42429</v>
      </c>
      <c r="AE45" s="1">
        <v>42429</v>
      </c>
      <c r="AF45" s="1">
        <v>42447</v>
      </c>
      <c r="AG45" s="18">
        <v>6000000</v>
      </c>
      <c r="AH45" s="61">
        <f t="shared" si="5"/>
        <v>0.90909090909090906</v>
      </c>
      <c r="AI45" s="87"/>
      <c r="AJ45" s="48"/>
      <c r="AK45" s="87"/>
      <c r="AL45" s="87"/>
      <c r="AM45" s="87"/>
      <c r="AN45" s="89"/>
      <c r="AO45" s="87"/>
      <c r="AP45" s="14"/>
      <c r="AQ45" s="86" t="str">
        <f t="shared" si="11"/>
        <v>서정임</v>
      </c>
      <c r="AR45" s="16">
        <v>42447</v>
      </c>
      <c r="AS45" s="16">
        <v>42447</v>
      </c>
      <c r="AT45" s="7"/>
      <c r="AU45" s="14"/>
      <c r="AV45" s="16">
        <v>42453</v>
      </c>
      <c r="AW45" s="14">
        <f t="shared" si="7"/>
        <v>6000000</v>
      </c>
      <c r="AX45" s="75"/>
      <c r="AY45" s="82"/>
      <c r="AZ45" s="75"/>
      <c r="BA45" s="82"/>
      <c r="BB45" s="75"/>
      <c r="BC45" s="82"/>
      <c r="BD45" s="75"/>
      <c r="BE45" s="82"/>
      <c r="BF45" s="75"/>
      <c r="BG45" s="82"/>
      <c r="BH45" s="75"/>
      <c r="BI45" s="82"/>
    </row>
    <row r="46" spans="1:61" ht="29.25" customHeight="1">
      <c r="A46" s="86">
        <v>40</v>
      </c>
      <c r="B46" s="87" t="s">
        <v>83</v>
      </c>
      <c r="C46" s="87" t="s">
        <v>176</v>
      </c>
      <c r="D46" s="1">
        <v>42429</v>
      </c>
      <c r="E46" s="87" t="s">
        <v>52</v>
      </c>
      <c r="F46" s="87" t="s">
        <v>368</v>
      </c>
      <c r="G46" s="88" t="s">
        <v>298</v>
      </c>
      <c r="H46" s="88" t="str">
        <f t="shared" ref="H46:H52" si="12">G46</f>
        <v>한국만화박물관 내부 청소 및 도색 용역</v>
      </c>
      <c r="I46" s="88" t="s">
        <v>299</v>
      </c>
      <c r="J46" s="18">
        <v>13255000</v>
      </c>
      <c r="K46" s="90"/>
      <c r="L46" s="88"/>
      <c r="M46" s="20"/>
      <c r="N46" s="87"/>
      <c r="O46" s="87"/>
      <c r="P46" s="87"/>
      <c r="Q46" s="87"/>
      <c r="R46" s="59"/>
      <c r="S46" s="40"/>
      <c r="T46" s="90"/>
      <c r="U46" s="88"/>
      <c r="V46" s="88"/>
      <c r="W46" s="88"/>
      <c r="X46" s="40"/>
      <c r="Y46" s="90"/>
      <c r="Z46" s="88" t="s">
        <v>300</v>
      </c>
      <c r="AA46" s="87" t="s">
        <v>301</v>
      </c>
      <c r="AB46" s="88" t="s">
        <v>302</v>
      </c>
      <c r="AC46" s="88"/>
      <c r="AD46" s="1">
        <v>42431</v>
      </c>
      <c r="AE46" s="1">
        <v>42433</v>
      </c>
      <c r="AF46" s="1">
        <v>42440</v>
      </c>
      <c r="AG46" s="18">
        <v>11880000</v>
      </c>
      <c r="AH46" s="61">
        <f t="shared" si="5"/>
        <v>0.89626556016597514</v>
      </c>
      <c r="AI46" s="87"/>
      <c r="AJ46" s="48"/>
      <c r="AK46" s="87"/>
      <c r="AL46" s="87"/>
      <c r="AM46" s="87"/>
      <c r="AN46" s="89"/>
      <c r="AO46" s="87"/>
      <c r="AP46" s="14"/>
      <c r="AQ46" s="86" t="str">
        <f t="shared" si="11"/>
        <v>방희정</v>
      </c>
      <c r="AR46" s="16">
        <v>42440</v>
      </c>
      <c r="AS46" s="16">
        <v>42445</v>
      </c>
      <c r="AT46" s="7"/>
      <c r="AU46" s="14"/>
      <c r="AV46" s="16">
        <v>42450</v>
      </c>
      <c r="AW46" s="14">
        <f t="shared" si="7"/>
        <v>11880000</v>
      </c>
      <c r="AX46" s="75"/>
      <c r="AY46" s="82"/>
      <c r="AZ46" s="75"/>
      <c r="BA46" s="82"/>
      <c r="BB46" s="75"/>
      <c r="BC46" s="82"/>
      <c r="BD46" s="75"/>
      <c r="BE46" s="82"/>
      <c r="BF46" s="75"/>
      <c r="BG46" s="82"/>
      <c r="BH46" s="75"/>
      <c r="BI46" s="82"/>
    </row>
    <row r="47" spans="1:61" ht="29.25" customHeight="1">
      <c r="A47" s="86">
        <v>41</v>
      </c>
      <c r="B47" s="87" t="s">
        <v>83</v>
      </c>
      <c r="C47" s="87" t="s">
        <v>176</v>
      </c>
      <c r="D47" s="1">
        <v>42429</v>
      </c>
      <c r="E47" s="87" t="s">
        <v>91</v>
      </c>
      <c r="F47" s="87" t="s">
        <v>60</v>
      </c>
      <c r="G47" s="88" t="s">
        <v>303</v>
      </c>
      <c r="H47" s="88" t="str">
        <f t="shared" si="12"/>
        <v>한국만화박물관 현수막 거치대 및 인포메이션 철제프레임 제작</v>
      </c>
      <c r="I47" s="88" t="s">
        <v>304</v>
      </c>
      <c r="J47" s="18">
        <v>2340800</v>
      </c>
      <c r="K47" s="90"/>
      <c r="L47" s="88"/>
      <c r="M47" s="20"/>
      <c r="N47" s="87"/>
      <c r="O47" s="87"/>
      <c r="P47" s="87"/>
      <c r="Q47" s="87"/>
      <c r="R47" s="59"/>
      <c r="S47" s="40"/>
      <c r="T47" s="90"/>
      <c r="U47" s="88"/>
      <c r="V47" s="88"/>
      <c r="W47" s="88"/>
      <c r="X47" s="40"/>
      <c r="Y47" s="90"/>
      <c r="Z47" s="88" t="s">
        <v>305</v>
      </c>
      <c r="AA47" s="87" t="s">
        <v>306</v>
      </c>
      <c r="AB47" s="88" t="s">
        <v>367</v>
      </c>
      <c r="AC47" s="88"/>
      <c r="AD47" s="1">
        <v>42433</v>
      </c>
      <c r="AE47" s="1"/>
      <c r="AF47" s="1">
        <v>42440</v>
      </c>
      <c r="AG47" s="18">
        <v>2111400</v>
      </c>
      <c r="AH47" s="61">
        <f t="shared" si="5"/>
        <v>0.90199931647300069</v>
      </c>
      <c r="AI47" s="87"/>
      <c r="AJ47" s="48"/>
      <c r="AK47" s="87"/>
      <c r="AL47" s="87"/>
      <c r="AM47" s="87"/>
      <c r="AN47" s="89"/>
      <c r="AO47" s="87"/>
      <c r="AP47" s="14"/>
      <c r="AQ47" s="86" t="str">
        <f t="shared" si="11"/>
        <v>방희정</v>
      </c>
      <c r="AR47" s="16">
        <v>42440</v>
      </c>
      <c r="AS47" s="16">
        <v>42453</v>
      </c>
      <c r="AT47" s="7"/>
      <c r="AU47" s="14"/>
      <c r="AV47" s="16">
        <v>42461</v>
      </c>
      <c r="AW47" s="14">
        <f t="shared" si="7"/>
        <v>2111400</v>
      </c>
      <c r="AX47" s="75"/>
      <c r="AY47" s="82"/>
      <c r="AZ47" s="75"/>
      <c r="BA47" s="82"/>
      <c r="BB47" s="75"/>
      <c r="BC47" s="82"/>
      <c r="BD47" s="75"/>
      <c r="BE47" s="82"/>
      <c r="BF47" s="75"/>
      <c r="BG47" s="82"/>
      <c r="BH47" s="75"/>
      <c r="BI47" s="82"/>
    </row>
    <row r="48" spans="1:61" ht="29.25" customHeight="1">
      <c r="A48" s="86">
        <v>42</v>
      </c>
      <c r="B48" s="87" t="s">
        <v>83</v>
      </c>
      <c r="C48" s="87" t="s">
        <v>205</v>
      </c>
      <c r="D48" s="1">
        <v>42419</v>
      </c>
      <c r="E48" s="87" t="s">
        <v>195</v>
      </c>
      <c r="F48" s="22" t="s">
        <v>279</v>
      </c>
      <c r="G48" s="88" t="s">
        <v>280</v>
      </c>
      <c r="H48" s="88" t="str">
        <f t="shared" si="12"/>
        <v>한국만화박물관 상설전시 보완공사</v>
      </c>
      <c r="I48" s="88" t="s">
        <v>281</v>
      </c>
      <c r="J48" s="18">
        <v>29471540</v>
      </c>
      <c r="K48" s="90"/>
      <c r="L48" s="23"/>
      <c r="M48" s="20"/>
      <c r="N48" s="87"/>
      <c r="O48" s="23"/>
      <c r="P48" s="87"/>
      <c r="Q48" s="87"/>
      <c r="R48" s="42"/>
      <c r="S48" s="42"/>
      <c r="T48" s="90"/>
      <c r="U48" s="88"/>
      <c r="V48" s="88"/>
      <c r="W48" s="88"/>
      <c r="X48" s="42"/>
      <c r="Y48" s="90"/>
      <c r="Z48" s="88" t="s">
        <v>344</v>
      </c>
      <c r="AA48" s="87" t="s">
        <v>282</v>
      </c>
      <c r="AB48" s="88" t="s">
        <v>283</v>
      </c>
      <c r="AC48" s="88"/>
      <c r="AD48" s="1">
        <v>42436</v>
      </c>
      <c r="AE48" s="1">
        <v>42436</v>
      </c>
      <c r="AF48" s="1">
        <v>42440</v>
      </c>
      <c r="AG48" s="18">
        <v>26400000</v>
      </c>
      <c r="AH48" s="61">
        <f t="shared" si="5"/>
        <v>0.89577945366954015</v>
      </c>
      <c r="AI48" s="87"/>
      <c r="AJ48" s="48"/>
      <c r="AK48" s="87"/>
      <c r="AL48" s="87"/>
      <c r="AM48" s="87"/>
      <c r="AN48" s="89"/>
      <c r="AO48" s="87"/>
      <c r="AP48" s="14"/>
      <c r="AQ48" s="86" t="str">
        <f t="shared" si="11"/>
        <v>서정임</v>
      </c>
      <c r="AR48" s="16">
        <v>42440</v>
      </c>
      <c r="AS48" s="16">
        <v>42445</v>
      </c>
      <c r="AT48" s="7"/>
      <c r="AU48" s="14"/>
      <c r="AV48" s="16">
        <v>42450</v>
      </c>
      <c r="AW48" s="14">
        <f t="shared" si="7"/>
        <v>26400000</v>
      </c>
      <c r="AX48" s="75"/>
      <c r="AY48" s="82"/>
      <c r="AZ48" s="75"/>
      <c r="BA48" s="82"/>
      <c r="BB48" s="75"/>
      <c r="BC48" s="82"/>
      <c r="BD48" s="75"/>
      <c r="BE48" s="82"/>
      <c r="BF48" s="75"/>
      <c r="BG48" s="82"/>
      <c r="BH48" s="75"/>
      <c r="BI48" s="82"/>
    </row>
    <row r="49" spans="1:61" ht="29.25" customHeight="1">
      <c r="A49" s="24">
        <v>43</v>
      </c>
      <c r="B49" s="26" t="s">
        <v>139</v>
      </c>
      <c r="C49" s="26" t="s">
        <v>140</v>
      </c>
      <c r="D49" s="25">
        <v>42419</v>
      </c>
      <c r="E49" s="26" t="s">
        <v>91</v>
      </c>
      <c r="F49" s="38" t="s">
        <v>269</v>
      </c>
      <c r="G49" s="27" t="s">
        <v>270</v>
      </c>
      <c r="H49" s="27" t="str">
        <f t="shared" si="12"/>
        <v>만화도서관 2016년도 국내외 도서 및 비도서(연간단가계약) 구입</v>
      </c>
      <c r="I49" s="27" t="s">
        <v>271</v>
      </c>
      <c r="J49" s="28">
        <v>38228000</v>
      </c>
      <c r="K49" s="29">
        <v>42422</v>
      </c>
      <c r="L49" s="39" t="s">
        <v>273</v>
      </c>
      <c r="M49" s="37">
        <v>0.9</v>
      </c>
      <c r="N49" s="26" t="s">
        <v>272</v>
      </c>
      <c r="O49" s="39" t="s">
        <v>274</v>
      </c>
      <c r="P49" s="26" t="s">
        <v>118</v>
      </c>
      <c r="Q49" s="26" t="s">
        <v>275</v>
      </c>
      <c r="R49" s="41">
        <v>38228000</v>
      </c>
      <c r="S49" s="41">
        <v>38330546.619999997</v>
      </c>
      <c r="T49" s="29">
        <v>42426</v>
      </c>
      <c r="U49" s="27">
        <v>34</v>
      </c>
      <c r="V49" s="27" t="s">
        <v>276</v>
      </c>
      <c r="W49" s="27" t="s">
        <v>277</v>
      </c>
      <c r="X49" s="41">
        <v>34505100</v>
      </c>
      <c r="Y49" s="29">
        <v>42424</v>
      </c>
      <c r="Z49" s="27" t="s">
        <v>276</v>
      </c>
      <c r="AA49" s="26" t="s">
        <v>278</v>
      </c>
      <c r="AB49" s="27" t="s">
        <v>277</v>
      </c>
      <c r="AC49" s="27">
        <v>1</v>
      </c>
      <c r="AD49" s="25">
        <v>42438</v>
      </c>
      <c r="AE49" s="25"/>
      <c r="AF49" s="25">
        <v>42735</v>
      </c>
      <c r="AG49" s="28">
        <v>34505100</v>
      </c>
      <c r="AH49" s="62">
        <f t="shared" ref="AH49" si="13">SUM(AG49/S49)</f>
        <v>0.90019848509011435</v>
      </c>
      <c r="AI49" s="26"/>
      <c r="AJ49" s="49"/>
      <c r="AK49" s="26"/>
      <c r="AL49" s="26"/>
      <c r="AM49" s="26"/>
      <c r="AN49" s="31"/>
      <c r="AO49" s="26"/>
      <c r="AP49" s="35"/>
      <c r="AQ49" s="24" t="s">
        <v>669</v>
      </c>
      <c r="AR49" s="32"/>
      <c r="AS49" s="32"/>
      <c r="AT49" s="33"/>
      <c r="AU49" s="35"/>
      <c r="AV49" s="32"/>
      <c r="AW49" s="35"/>
      <c r="AX49" s="32">
        <v>42480</v>
      </c>
      <c r="AY49" s="83">
        <v>2427660</v>
      </c>
      <c r="AZ49" s="76">
        <v>42509</v>
      </c>
      <c r="BA49" s="85">
        <v>2058740</v>
      </c>
      <c r="BB49" s="76">
        <v>42544</v>
      </c>
      <c r="BC49" s="85">
        <v>1740620</v>
      </c>
      <c r="BD49" s="76"/>
      <c r="BE49" s="85"/>
      <c r="BF49" s="76"/>
      <c r="BG49" s="85"/>
      <c r="BH49" s="76"/>
      <c r="BI49" s="85"/>
    </row>
    <row r="50" spans="1:61" ht="29.25" customHeight="1">
      <c r="A50" s="86">
        <v>44</v>
      </c>
      <c r="B50" s="87" t="s">
        <v>75</v>
      </c>
      <c r="C50" s="87" t="s">
        <v>103</v>
      </c>
      <c r="D50" s="1">
        <v>42419</v>
      </c>
      <c r="E50" s="87" t="s">
        <v>91</v>
      </c>
      <c r="F50" s="22" t="s">
        <v>60</v>
      </c>
      <c r="G50" s="88" t="s">
        <v>308</v>
      </c>
      <c r="H50" s="88" t="str">
        <f t="shared" si="12"/>
        <v>통합백신관리 솔류션 및 백신 도입</v>
      </c>
      <c r="I50" s="88" t="s">
        <v>309</v>
      </c>
      <c r="J50" s="18">
        <v>5636400</v>
      </c>
      <c r="K50" s="90"/>
      <c r="L50" s="23"/>
      <c r="M50" s="20"/>
      <c r="N50" s="87"/>
      <c r="O50" s="23"/>
      <c r="P50" s="87"/>
      <c r="Q50" s="87"/>
      <c r="R50" s="42"/>
      <c r="S50" s="42"/>
      <c r="T50" s="90"/>
      <c r="U50" s="88"/>
      <c r="V50" s="88"/>
      <c r="W50" s="88"/>
      <c r="X50" s="42"/>
      <c r="Y50" s="90"/>
      <c r="Z50" s="88" t="s">
        <v>310</v>
      </c>
      <c r="AA50" s="87" t="s">
        <v>311</v>
      </c>
      <c r="AB50" s="88" t="s">
        <v>312</v>
      </c>
      <c r="AC50" s="88"/>
      <c r="AD50" s="1">
        <v>42440</v>
      </c>
      <c r="AE50" s="1"/>
      <c r="AF50" s="1">
        <v>42460</v>
      </c>
      <c r="AG50" s="18">
        <v>5368000</v>
      </c>
      <c r="AH50" s="61">
        <f>SUM(AG50/J50)</f>
        <v>0.95238095238095233</v>
      </c>
      <c r="AI50" s="87"/>
      <c r="AJ50" s="48"/>
      <c r="AK50" s="87"/>
      <c r="AL50" s="87"/>
      <c r="AM50" s="87"/>
      <c r="AN50" s="89"/>
      <c r="AO50" s="87"/>
      <c r="AP50" s="14"/>
      <c r="AQ50" s="86" t="str">
        <f t="shared" si="11"/>
        <v>이인철</v>
      </c>
      <c r="AR50" s="16">
        <v>42447</v>
      </c>
      <c r="AS50" s="16">
        <v>42451</v>
      </c>
      <c r="AT50" s="7"/>
      <c r="AU50" s="14"/>
      <c r="AV50" s="16">
        <v>42453</v>
      </c>
      <c r="AW50" s="14">
        <f t="shared" si="7"/>
        <v>5368000</v>
      </c>
      <c r="AX50" s="75"/>
      <c r="AY50" s="82"/>
      <c r="AZ50" s="75"/>
      <c r="BA50" s="82"/>
      <c r="BB50" s="75"/>
      <c r="BC50" s="82"/>
      <c r="BD50" s="75"/>
      <c r="BE50" s="82"/>
      <c r="BF50" s="75"/>
      <c r="BG50" s="82"/>
      <c r="BH50" s="75"/>
      <c r="BI50" s="82"/>
    </row>
    <row r="51" spans="1:61" ht="29.25" customHeight="1">
      <c r="A51" s="24">
        <v>45</v>
      </c>
      <c r="B51" s="26" t="s">
        <v>75</v>
      </c>
      <c r="C51" s="26" t="s">
        <v>103</v>
      </c>
      <c r="D51" s="25">
        <v>42424</v>
      </c>
      <c r="E51" s="26" t="s">
        <v>52</v>
      </c>
      <c r="F51" s="26" t="s">
        <v>60</v>
      </c>
      <c r="G51" s="27" t="s">
        <v>313</v>
      </c>
      <c r="H51" s="27" t="str">
        <f t="shared" si="12"/>
        <v>한국만화영상진흥원 청사 방역용역</v>
      </c>
      <c r="I51" s="27" t="s">
        <v>314</v>
      </c>
      <c r="J51" s="28">
        <v>3680000</v>
      </c>
      <c r="K51" s="29"/>
      <c r="L51" s="27"/>
      <c r="M51" s="37"/>
      <c r="N51" s="26"/>
      <c r="O51" s="26"/>
      <c r="P51" s="26"/>
      <c r="Q51" s="26"/>
      <c r="R51" s="60"/>
      <c r="S51" s="43"/>
      <c r="T51" s="29"/>
      <c r="U51" s="27"/>
      <c r="V51" s="27"/>
      <c r="W51" s="27"/>
      <c r="X51" s="43"/>
      <c r="Y51" s="29"/>
      <c r="Z51" s="27" t="s">
        <v>315</v>
      </c>
      <c r="AA51" s="26" t="s">
        <v>316</v>
      </c>
      <c r="AB51" s="27" t="s">
        <v>317</v>
      </c>
      <c r="AC51" s="27"/>
      <c r="AD51" s="25">
        <v>42440</v>
      </c>
      <c r="AE51" s="25">
        <v>42443</v>
      </c>
      <c r="AF51" s="25">
        <v>42704</v>
      </c>
      <c r="AG51" s="28">
        <v>3333500</v>
      </c>
      <c r="AH51" s="62">
        <f>SUM(AG51/J51)</f>
        <v>0.90584239130434785</v>
      </c>
      <c r="AI51" s="26"/>
      <c r="AJ51" s="49"/>
      <c r="AK51" s="26"/>
      <c r="AL51" s="26"/>
      <c r="AM51" s="26"/>
      <c r="AN51" s="31"/>
      <c r="AO51" s="26"/>
      <c r="AP51" s="35"/>
      <c r="AQ51" s="24" t="str">
        <f t="shared" si="11"/>
        <v>이인철</v>
      </c>
      <c r="AR51" s="32"/>
      <c r="AS51" s="32"/>
      <c r="AT51" s="33"/>
      <c r="AU51" s="35"/>
      <c r="AV51" s="32"/>
      <c r="AW51" s="35"/>
      <c r="AX51" s="32">
        <v>42453</v>
      </c>
      <c r="AY51" s="83">
        <v>666700</v>
      </c>
      <c r="AZ51" s="32">
        <v>42514</v>
      </c>
      <c r="BA51" s="85">
        <v>666700</v>
      </c>
      <c r="BB51" s="76"/>
      <c r="BC51" s="83"/>
      <c r="BD51" s="76"/>
      <c r="BE51" s="85"/>
      <c r="BF51" s="76"/>
      <c r="BG51" s="85"/>
      <c r="BH51" s="76"/>
      <c r="BI51" s="85"/>
    </row>
    <row r="52" spans="1:61" ht="29.25" customHeight="1">
      <c r="A52" s="86">
        <v>46</v>
      </c>
      <c r="B52" s="87" t="s">
        <v>139</v>
      </c>
      <c r="C52" s="87" t="s">
        <v>318</v>
      </c>
      <c r="D52" s="1">
        <v>42429</v>
      </c>
      <c r="E52" s="87" t="s">
        <v>52</v>
      </c>
      <c r="F52" s="87" t="s">
        <v>60</v>
      </c>
      <c r="G52" s="88" t="s">
        <v>319</v>
      </c>
      <c r="H52" s="88" t="str">
        <f t="shared" si="12"/>
        <v>2016 만화등록문화재 영인본 영어판 번역 용역</v>
      </c>
      <c r="I52" s="88" t="s">
        <v>320</v>
      </c>
      <c r="J52" s="18">
        <v>13000000</v>
      </c>
      <c r="K52" s="90"/>
      <c r="L52" s="88"/>
      <c r="M52" s="20"/>
      <c r="N52" s="87"/>
      <c r="O52" s="87"/>
      <c r="P52" s="87"/>
      <c r="Q52" s="87"/>
      <c r="R52" s="59"/>
      <c r="S52" s="40"/>
      <c r="T52" s="90"/>
      <c r="U52" s="88"/>
      <c r="V52" s="88"/>
      <c r="W52" s="88"/>
      <c r="X52" s="40"/>
      <c r="Y52" s="90"/>
      <c r="Z52" s="88" t="s">
        <v>321</v>
      </c>
      <c r="AA52" s="87" t="s">
        <v>322</v>
      </c>
      <c r="AB52" s="88" t="s">
        <v>323</v>
      </c>
      <c r="AC52" s="88"/>
      <c r="AD52" s="1">
        <v>42440</v>
      </c>
      <c r="AE52" s="1">
        <v>42440</v>
      </c>
      <c r="AF52" s="1">
        <v>42503</v>
      </c>
      <c r="AG52" s="18">
        <v>12500000</v>
      </c>
      <c r="AH52" s="61">
        <f t="shared" ref="AH52:AH60" si="14">SUM(AG52/J52)</f>
        <v>0.96153846153846156</v>
      </c>
      <c r="AI52" s="87"/>
      <c r="AJ52" s="48"/>
      <c r="AK52" s="87"/>
      <c r="AL52" s="87"/>
      <c r="AM52" s="87"/>
      <c r="AN52" s="89"/>
      <c r="AO52" s="87"/>
      <c r="AP52" s="14"/>
      <c r="AQ52" s="86" t="str">
        <f>C52</f>
        <v>심리나</v>
      </c>
      <c r="AR52" s="16">
        <v>42499</v>
      </c>
      <c r="AS52" s="16">
        <v>42499</v>
      </c>
      <c r="AT52" s="7"/>
      <c r="AU52" s="14"/>
      <c r="AV52" s="16">
        <v>42502</v>
      </c>
      <c r="AW52" s="14">
        <f>SUM(AG52-AU52)</f>
        <v>12500000</v>
      </c>
      <c r="AX52" s="75"/>
      <c r="AY52" s="82"/>
      <c r="AZ52" s="75"/>
      <c r="BA52" s="82"/>
      <c r="BB52" s="75"/>
      <c r="BC52" s="82"/>
      <c r="BD52" s="75"/>
      <c r="BE52" s="82"/>
      <c r="BF52" s="75"/>
      <c r="BG52" s="82"/>
      <c r="BH52" s="75"/>
      <c r="BI52" s="82"/>
    </row>
    <row r="53" spans="1:61" ht="29.25" customHeight="1">
      <c r="A53" s="86">
        <v>47</v>
      </c>
      <c r="B53" s="87" t="s">
        <v>83</v>
      </c>
      <c r="C53" s="87" t="s">
        <v>259</v>
      </c>
      <c r="D53" s="1">
        <v>42433</v>
      </c>
      <c r="E53" s="87" t="s">
        <v>52</v>
      </c>
      <c r="F53" s="87" t="s">
        <v>324</v>
      </c>
      <c r="G53" s="88" t="s">
        <v>325</v>
      </c>
      <c r="H53" s="88" t="str">
        <f>G53</f>
        <v>한국만화박물관 4D상영관 시스템 교체 설치 용역</v>
      </c>
      <c r="I53" s="88" t="s">
        <v>352</v>
      </c>
      <c r="J53" s="18">
        <v>45430000</v>
      </c>
      <c r="K53" s="90">
        <v>42438</v>
      </c>
      <c r="L53" s="88"/>
      <c r="M53" s="20">
        <v>0.87744999999999995</v>
      </c>
      <c r="N53" s="87" t="s">
        <v>327</v>
      </c>
      <c r="O53" s="87" t="s">
        <v>327</v>
      </c>
      <c r="P53" s="87" t="s">
        <v>118</v>
      </c>
      <c r="Q53" s="87" t="s">
        <v>275</v>
      </c>
      <c r="R53" s="42">
        <v>45430000</v>
      </c>
      <c r="S53" s="42">
        <v>45632450</v>
      </c>
      <c r="T53" s="90">
        <v>42433</v>
      </c>
      <c r="U53" s="88">
        <v>5</v>
      </c>
      <c r="V53" s="88" t="s">
        <v>328</v>
      </c>
      <c r="W53" s="88" t="s">
        <v>329</v>
      </c>
      <c r="X53" s="42">
        <v>43210000</v>
      </c>
      <c r="Y53" s="90">
        <v>42439</v>
      </c>
      <c r="Z53" s="88" t="s">
        <v>328</v>
      </c>
      <c r="AA53" s="87" t="s">
        <v>330</v>
      </c>
      <c r="AB53" s="88" t="s">
        <v>329</v>
      </c>
      <c r="AC53" s="88">
        <v>1</v>
      </c>
      <c r="AD53" s="1">
        <v>42440</v>
      </c>
      <c r="AE53" s="1">
        <v>42441</v>
      </c>
      <c r="AF53" s="1">
        <v>42443</v>
      </c>
      <c r="AG53" s="18">
        <v>43210000</v>
      </c>
      <c r="AH53" s="61">
        <f t="shared" ref="AH53" si="15">SUM(AG53/S53)</f>
        <v>0.94691387378937575</v>
      </c>
      <c r="AI53" s="87"/>
      <c r="AJ53" s="48"/>
      <c r="AK53" s="87"/>
      <c r="AL53" s="87"/>
      <c r="AM53" s="87"/>
      <c r="AN53" s="89"/>
      <c r="AO53" s="87"/>
      <c r="AP53" s="14"/>
      <c r="AQ53" s="86" t="str">
        <f t="shared" ref="AQ53" si="16">C53</f>
        <v>김현재</v>
      </c>
      <c r="AR53" s="16">
        <v>42440</v>
      </c>
      <c r="AS53" s="16">
        <v>42445</v>
      </c>
      <c r="AT53" s="7"/>
      <c r="AU53" s="14"/>
      <c r="AV53" s="16">
        <v>42450</v>
      </c>
      <c r="AW53" s="14">
        <f>SUM(AG53-AU53)</f>
        <v>43210000</v>
      </c>
      <c r="AX53" s="75"/>
      <c r="AY53" s="82"/>
      <c r="AZ53" s="75"/>
      <c r="BA53" s="82"/>
      <c r="BB53" s="75"/>
      <c r="BC53" s="82"/>
      <c r="BD53" s="75"/>
      <c r="BE53" s="82"/>
      <c r="BF53" s="75"/>
      <c r="BG53" s="82"/>
      <c r="BH53" s="75"/>
      <c r="BI53" s="82"/>
    </row>
    <row r="54" spans="1:61" ht="29.25" customHeight="1">
      <c r="A54" s="86">
        <v>48</v>
      </c>
      <c r="B54" s="87" t="s">
        <v>83</v>
      </c>
      <c r="C54" s="87" t="s">
        <v>205</v>
      </c>
      <c r="D54" s="1">
        <v>42433</v>
      </c>
      <c r="E54" s="87" t="s">
        <v>52</v>
      </c>
      <c r="F54" s="87" t="s">
        <v>60</v>
      </c>
      <c r="G54" s="88" t="s">
        <v>331</v>
      </c>
      <c r="H54" s="88" t="str">
        <f>G54</f>
        <v>이상무 작가 추모전 전시 설치 용역</v>
      </c>
      <c r="I54" s="88" t="s">
        <v>332</v>
      </c>
      <c r="J54" s="18">
        <v>18700000</v>
      </c>
      <c r="K54" s="90"/>
      <c r="L54" s="88"/>
      <c r="M54" s="20"/>
      <c r="N54" s="87"/>
      <c r="O54" s="87"/>
      <c r="P54" s="87"/>
      <c r="Q54" s="87"/>
      <c r="R54" s="42"/>
      <c r="S54" s="42"/>
      <c r="T54" s="90"/>
      <c r="U54" s="88"/>
      <c r="V54" s="88"/>
      <c r="W54" s="88"/>
      <c r="X54" s="42"/>
      <c r="Y54" s="90"/>
      <c r="Z54" s="88" t="s">
        <v>333</v>
      </c>
      <c r="AA54" s="87" t="s">
        <v>335</v>
      </c>
      <c r="AB54" s="88" t="s">
        <v>334</v>
      </c>
      <c r="AC54" s="88"/>
      <c r="AD54" s="1">
        <v>42440</v>
      </c>
      <c r="AE54" s="1">
        <v>42440</v>
      </c>
      <c r="AF54" s="1">
        <v>42451</v>
      </c>
      <c r="AG54" s="18">
        <v>16830000</v>
      </c>
      <c r="AH54" s="61">
        <f t="shared" si="14"/>
        <v>0.9</v>
      </c>
      <c r="AI54" s="87"/>
      <c r="AJ54" s="48"/>
      <c r="AK54" s="87"/>
      <c r="AL54" s="87"/>
      <c r="AM54" s="87"/>
      <c r="AN54" s="89"/>
      <c r="AO54" s="87"/>
      <c r="AP54" s="14"/>
      <c r="AQ54" s="86" t="str">
        <f>C54</f>
        <v>서정임</v>
      </c>
      <c r="AR54" s="16">
        <v>42451</v>
      </c>
      <c r="AS54" s="16">
        <v>42454</v>
      </c>
      <c r="AT54" s="7"/>
      <c r="AU54" s="14"/>
      <c r="AV54" s="16">
        <v>42460</v>
      </c>
      <c r="AW54" s="14">
        <f>SUM(AG54-AU54)</f>
        <v>16830000</v>
      </c>
      <c r="AX54" s="75"/>
      <c r="AY54" s="82"/>
      <c r="AZ54" s="75"/>
      <c r="BA54" s="82"/>
      <c r="BB54" s="75"/>
      <c r="BC54" s="82"/>
      <c r="BD54" s="75"/>
      <c r="BE54" s="82"/>
      <c r="BF54" s="75"/>
      <c r="BG54" s="82"/>
      <c r="BH54" s="75"/>
      <c r="BI54" s="82"/>
    </row>
    <row r="55" spans="1:61" ht="29.25" customHeight="1">
      <c r="A55" s="86">
        <v>49</v>
      </c>
      <c r="B55" s="87" t="s">
        <v>75</v>
      </c>
      <c r="C55" s="87" t="s">
        <v>103</v>
      </c>
      <c r="D55" s="1">
        <v>42440</v>
      </c>
      <c r="E55" s="87" t="s">
        <v>52</v>
      </c>
      <c r="F55" s="87" t="s">
        <v>60</v>
      </c>
      <c r="G55" s="88" t="s">
        <v>336</v>
      </c>
      <c r="H55" s="88" t="str">
        <f>G55</f>
        <v>청사 외벽유리 청소용역</v>
      </c>
      <c r="I55" s="88" t="s">
        <v>337</v>
      </c>
      <c r="J55" s="18">
        <v>5199700</v>
      </c>
      <c r="K55" s="90"/>
      <c r="L55" s="88"/>
      <c r="M55" s="20"/>
      <c r="N55" s="87"/>
      <c r="O55" s="87"/>
      <c r="P55" s="87"/>
      <c r="Q55" s="87"/>
      <c r="R55" s="59"/>
      <c r="S55" s="40"/>
      <c r="T55" s="90"/>
      <c r="U55" s="88"/>
      <c r="V55" s="88"/>
      <c r="W55" s="88"/>
      <c r="X55" s="40"/>
      <c r="Y55" s="90"/>
      <c r="Z55" s="88" t="s">
        <v>315</v>
      </c>
      <c r="AA55" s="87" t="s">
        <v>316</v>
      </c>
      <c r="AB55" s="88" t="s">
        <v>317</v>
      </c>
      <c r="AC55" s="88"/>
      <c r="AD55" s="1">
        <v>42440</v>
      </c>
      <c r="AE55" s="1">
        <v>42443</v>
      </c>
      <c r="AF55" s="1">
        <v>42445</v>
      </c>
      <c r="AG55" s="18">
        <v>4999500</v>
      </c>
      <c r="AH55" s="61">
        <f t="shared" si="14"/>
        <v>0.96149777871800302</v>
      </c>
      <c r="AI55" s="87"/>
      <c r="AJ55" s="48"/>
      <c r="AK55" s="87"/>
      <c r="AL55" s="87"/>
      <c r="AM55" s="87"/>
      <c r="AN55" s="89"/>
      <c r="AO55" s="87"/>
      <c r="AP55" s="14"/>
      <c r="AQ55" s="86" t="str">
        <f>C55</f>
        <v>이인철</v>
      </c>
      <c r="AR55" s="16">
        <v>42445</v>
      </c>
      <c r="AS55" s="16">
        <v>42445</v>
      </c>
      <c r="AT55" s="7"/>
      <c r="AU55" s="14"/>
      <c r="AV55" s="16">
        <v>42453</v>
      </c>
      <c r="AW55" s="14">
        <f>SUM(AG55-AU55)</f>
        <v>4999500</v>
      </c>
      <c r="AX55" s="75"/>
      <c r="AY55" s="82"/>
      <c r="AZ55" s="75"/>
      <c r="BA55" s="82"/>
      <c r="BB55" s="75"/>
      <c r="BC55" s="82"/>
      <c r="BD55" s="75"/>
      <c r="BE55" s="82"/>
      <c r="BF55" s="75"/>
      <c r="BG55" s="82"/>
      <c r="BH55" s="75"/>
      <c r="BI55" s="82"/>
    </row>
    <row r="56" spans="1:61" ht="29.25" customHeight="1">
      <c r="A56" s="24">
        <v>50</v>
      </c>
      <c r="B56" s="26" t="s">
        <v>201</v>
      </c>
      <c r="C56" s="26" t="s">
        <v>354</v>
      </c>
      <c r="D56" s="25">
        <v>42439</v>
      </c>
      <c r="E56" s="26" t="s">
        <v>52</v>
      </c>
      <c r="F56" s="26" t="s">
        <v>60</v>
      </c>
      <c r="G56" s="27" t="s">
        <v>355</v>
      </c>
      <c r="H56" s="27" t="str">
        <f t="shared" ref="H56:H57" si="17">G56</f>
        <v>2016년도 K-Comics 아카데미 교육실 및 교육기기 유지보수</v>
      </c>
      <c r="I56" s="27" t="s">
        <v>356</v>
      </c>
      <c r="J56" s="28">
        <v>9900000</v>
      </c>
      <c r="K56" s="29"/>
      <c r="L56" s="27"/>
      <c r="M56" s="37"/>
      <c r="N56" s="26"/>
      <c r="O56" s="26"/>
      <c r="P56" s="26"/>
      <c r="Q56" s="26"/>
      <c r="R56" s="60"/>
      <c r="S56" s="43"/>
      <c r="T56" s="29"/>
      <c r="U56" s="27"/>
      <c r="V56" s="27"/>
      <c r="W56" s="27"/>
      <c r="X56" s="43"/>
      <c r="Y56" s="29"/>
      <c r="Z56" s="27" t="s">
        <v>163</v>
      </c>
      <c r="AA56" s="26" t="s">
        <v>164</v>
      </c>
      <c r="AB56" s="27" t="s">
        <v>165</v>
      </c>
      <c r="AC56" s="27"/>
      <c r="AD56" s="25">
        <v>42443</v>
      </c>
      <c r="AE56" s="25">
        <v>42461</v>
      </c>
      <c r="AF56" s="25">
        <v>42766</v>
      </c>
      <c r="AG56" s="28">
        <v>9200000</v>
      </c>
      <c r="AH56" s="62">
        <f t="shared" si="14"/>
        <v>0.92929292929292928</v>
      </c>
      <c r="AI56" s="26"/>
      <c r="AJ56" s="49"/>
      <c r="AK56" s="26"/>
      <c r="AL56" s="26"/>
      <c r="AM56" s="26"/>
      <c r="AN56" s="31"/>
      <c r="AO56" s="26"/>
      <c r="AP56" s="35"/>
      <c r="AQ56" s="24" t="str">
        <f t="shared" ref="AQ56" si="18">C56</f>
        <v>김보금</v>
      </c>
      <c r="AR56" s="32"/>
      <c r="AS56" s="32"/>
      <c r="AT56" s="33"/>
      <c r="AU56" s="35"/>
      <c r="AV56" s="32"/>
      <c r="AW56" s="35"/>
      <c r="AX56" s="32">
        <v>42499</v>
      </c>
      <c r="AY56" s="83">
        <v>920000</v>
      </c>
      <c r="AZ56" s="76">
        <v>42529</v>
      </c>
      <c r="BA56" s="85">
        <v>920000</v>
      </c>
      <c r="BB56" s="76"/>
      <c r="BC56" s="85"/>
      <c r="BD56" s="76"/>
      <c r="BE56" s="85"/>
      <c r="BF56" s="76"/>
      <c r="BG56" s="85"/>
      <c r="BH56" s="76"/>
      <c r="BI56" s="85"/>
    </row>
    <row r="57" spans="1:61" ht="29.25" customHeight="1">
      <c r="A57" s="86">
        <v>51</v>
      </c>
      <c r="B57" s="87" t="s">
        <v>75</v>
      </c>
      <c r="C57" s="87" t="s">
        <v>349</v>
      </c>
      <c r="D57" s="1">
        <v>42433</v>
      </c>
      <c r="E57" s="87" t="s">
        <v>52</v>
      </c>
      <c r="F57" s="87" t="s">
        <v>60</v>
      </c>
      <c r="G57" s="88" t="s">
        <v>353</v>
      </c>
      <c r="H57" s="88" t="str">
        <f t="shared" si="17"/>
        <v>2016년 부천만화창작스튜디오 정보통신시스템 유지보수 용역</v>
      </c>
      <c r="I57" s="88" t="s">
        <v>350</v>
      </c>
      <c r="J57" s="18">
        <v>5000000</v>
      </c>
      <c r="K57" s="90"/>
      <c r="L57" s="88"/>
      <c r="M57" s="20"/>
      <c r="N57" s="87"/>
      <c r="O57" s="87"/>
      <c r="P57" s="87"/>
      <c r="Q57" s="87"/>
      <c r="R57" s="59"/>
      <c r="S57" s="40"/>
      <c r="T57" s="90"/>
      <c r="U57" s="88"/>
      <c r="V57" s="88"/>
      <c r="W57" s="88"/>
      <c r="X57" s="40"/>
      <c r="Y57" s="90"/>
      <c r="Z57" s="88" t="s">
        <v>213</v>
      </c>
      <c r="AA57" s="87" t="s">
        <v>214</v>
      </c>
      <c r="AB57" s="88" t="s">
        <v>215</v>
      </c>
      <c r="AC57" s="88"/>
      <c r="AD57" s="1">
        <v>42445</v>
      </c>
      <c r="AE57" s="1">
        <v>42445</v>
      </c>
      <c r="AF57" s="1">
        <v>42735</v>
      </c>
      <c r="AG57" s="18">
        <v>4500000</v>
      </c>
      <c r="AH57" s="61">
        <f t="shared" si="14"/>
        <v>0.9</v>
      </c>
      <c r="AI57" s="87" t="s">
        <v>482</v>
      </c>
      <c r="AJ57" s="48">
        <v>42488</v>
      </c>
      <c r="AK57" s="87" t="s">
        <v>483</v>
      </c>
      <c r="AL57" s="87"/>
      <c r="AM57" s="87"/>
      <c r="AN57" s="89"/>
      <c r="AO57" s="87"/>
      <c r="AP57" s="14">
        <v>900000</v>
      </c>
      <c r="AQ57" s="86" t="str">
        <f>C57</f>
        <v>정기선</v>
      </c>
      <c r="AR57" s="16">
        <v>42489</v>
      </c>
      <c r="AS57" s="16">
        <v>42492</v>
      </c>
      <c r="AT57" s="7"/>
      <c r="AU57" s="14"/>
      <c r="AV57" s="16">
        <v>42493</v>
      </c>
      <c r="AW57" s="14">
        <f>SUM(AP57-AU57-AY57)</f>
        <v>450000</v>
      </c>
      <c r="AX57" s="16">
        <v>42461</v>
      </c>
      <c r="AY57" s="84">
        <v>450000</v>
      </c>
      <c r="AZ57" s="75"/>
      <c r="BA57" s="82"/>
      <c r="BB57" s="75"/>
      <c r="BC57" s="82"/>
      <c r="BD57" s="75"/>
      <c r="BE57" s="82"/>
      <c r="BF57" s="75"/>
      <c r="BG57" s="82"/>
      <c r="BH57" s="75"/>
      <c r="BI57" s="82"/>
    </row>
    <row r="58" spans="1:61" ht="29.25" customHeight="1">
      <c r="A58" s="86">
        <v>52</v>
      </c>
      <c r="B58" s="87" t="s">
        <v>153</v>
      </c>
      <c r="C58" s="87" t="s">
        <v>253</v>
      </c>
      <c r="D58" s="1">
        <v>42445</v>
      </c>
      <c r="E58" s="87" t="s">
        <v>91</v>
      </c>
      <c r="F58" s="87" t="s">
        <v>60</v>
      </c>
      <c r="G58" s="88" t="s">
        <v>358</v>
      </c>
      <c r="H58" s="88" t="str">
        <f>G58</f>
        <v>우리원 및 만화이미지 대외 홍보를 위한 만화도서 구입</v>
      </c>
      <c r="I58" s="88" t="s">
        <v>359</v>
      </c>
      <c r="J58" s="18">
        <v>52920</v>
      </c>
      <c r="K58" s="90"/>
      <c r="L58" s="88"/>
      <c r="M58" s="20"/>
      <c r="N58" s="87"/>
      <c r="O58" s="87"/>
      <c r="P58" s="87"/>
      <c r="Q58" s="87"/>
      <c r="R58" s="59"/>
      <c r="S58" s="40"/>
      <c r="T58" s="90"/>
      <c r="U58" s="88"/>
      <c r="V58" s="88"/>
      <c r="W58" s="88"/>
      <c r="X58" s="40"/>
      <c r="Y58" s="90"/>
      <c r="Z58" s="88" t="s">
        <v>158</v>
      </c>
      <c r="AA58" s="87" t="s">
        <v>360</v>
      </c>
      <c r="AB58" s="88" t="s">
        <v>160</v>
      </c>
      <c r="AC58" s="88"/>
      <c r="AD58" s="1">
        <v>42445</v>
      </c>
      <c r="AE58" s="1"/>
      <c r="AF58" s="1">
        <v>42446</v>
      </c>
      <c r="AG58" s="18">
        <v>47040</v>
      </c>
      <c r="AH58" s="61">
        <f t="shared" si="14"/>
        <v>0.88888888888888884</v>
      </c>
      <c r="AI58" s="87"/>
      <c r="AJ58" s="48"/>
      <c r="AK58" s="87"/>
      <c r="AL58" s="87"/>
      <c r="AM58" s="87"/>
      <c r="AN58" s="89"/>
      <c r="AO58" s="87"/>
      <c r="AP58" s="14"/>
      <c r="AQ58" s="86" t="str">
        <f>C58</f>
        <v>이효재</v>
      </c>
      <c r="AR58" s="16">
        <v>42446</v>
      </c>
      <c r="AS58" s="16">
        <v>42451</v>
      </c>
      <c r="AT58" s="7"/>
      <c r="AU58" s="14"/>
      <c r="AV58" s="16">
        <v>42461</v>
      </c>
      <c r="AW58" s="14">
        <f>SUM(AG58-AU58)</f>
        <v>47040</v>
      </c>
      <c r="AX58" s="75"/>
      <c r="AY58" s="82"/>
      <c r="AZ58" s="75"/>
      <c r="BA58" s="82"/>
      <c r="BB58" s="75"/>
      <c r="BC58" s="82"/>
      <c r="BD58" s="75"/>
      <c r="BE58" s="82"/>
      <c r="BF58" s="75"/>
      <c r="BG58" s="82"/>
      <c r="BH58" s="75"/>
      <c r="BI58" s="82"/>
    </row>
    <row r="59" spans="1:61" ht="29.25" customHeight="1">
      <c r="A59" s="86">
        <v>53</v>
      </c>
      <c r="B59" s="87" t="s">
        <v>139</v>
      </c>
      <c r="C59" s="87" t="s">
        <v>338</v>
      </c>
      <c r="D59" s="1">
        <v>42438</v>
      </c>
      <c r="E59" s="87" t="s">
        <v>52</v>
      </c>
      <c r="F59" s="87" t="s">
        <v>60</v>
      </c>
      <c r="G59" s="88" t="s">
        <v>339</v>
      </c>
      <c r="H59" s="88" t="str">
        <f>G59</f>
        <v>만화정보유(일일만화도서) 구축용역</v>
      </c>
      <c r="I59" s="88" t="s">
        <v>351</v>
      </c>
      <c r="J59" s="18">
        <v>6600000</v>
      </c>
      <c r="K59" s="90"/>
      <c r="L59" s="88"/>
      <c r="M59" s="20"/>
      <c r="N59" s="87"/>
      <c r="O59" s="87"/>
      <c r="P59" s="87"/>
      <c r="Q59" s="87"/>
      <c r="R59" s="59"/>
      <c r="S59" s="40"/>
      <c r="T59" s="90"/>
      <c r="U59" s="88"/>
      <c r="V59" s="88"/>
      <c r="W59" s="88"/>
      <c r="X59" s="40"/>
      <c r="Y59" s="90"/>
      <c r="Z59" s="88" t="s">
        <v>340</v>
      </c>
      <c r="AA59" s="87" t="s">
        <v>341</v>
      </c>
      <c r="AB59" s="88" t="s">
        <v>342</v>
      </c>
      <c r="AC59" s="88"/>
      <c r="AD59" s="1">
        <v>42446</v>
      </c>
      <c r="AE59" s="1">
        <v>42446</v>
      </c>
      <c r="AF59" s="1">
        <v>42766</v>
      </c>
      <c r="AG59" s="18">
        <v>6000000</v>
      </c>
      <c r="AH59" s="61">
        <f t="shared" si="14"/>
        <v>0.90909090909090906</v>
      </c>
      <c r="AI59" s="87"/>
      <c r="AJ59" s="48"/>
      <c r="AK59" s="87"/>
      <c r="AL59" s="87"/>
      <c r="AM59" s="87"/>
      <c r="AN59" s="89"/>
      <c r="AO59" s="87"/>
      <c r="AP59" s="14"/>
      <c r="AQ59" s="86" t="str">
        <f>C59</f>
        <v>이규식</v>
      </c>
      <c r="AR59" s="16"/>
      <c r="AS59" s="16"/>
      <c r="AT59" s="7">
        <v>42509</v>
      </c>
      <c r="AU59" s="14">
        <v>4200000</v>
      </c>
      <c r="AV59" s="16"/>
      <c r="AW59" s="14"/>
      <c r="AX59" s="75"/>
      <c r="AY59" s="82"/>
      <c r="AZ59" s="75"/>
      <c r="BA59" s="82"/>
      <c r="BB59" s="75"/>
      <c r="BC59" s="82"/>
      <c r="BD59" s="75"/>
      <c r="BE59" s="82"/>
      <c r="BF59" s="75"/>
      <c r="BG59" s="82"/>
      <c r="BH59" s="75"/>
      <c r="BI59" s="82"/>
    </row>
    <row r="60" spans="1:61" ht="29.25" customHeight="1">
      <c r="A60" s="86">
        <v>54</v>
      </c>
      <c r="B60" s="87" t="s">
        <v>153</v>
      </c>
      <c r="C60" s="87" t="s">
        <v>253</v>
      </c>
      <c r="D60" s="1">
        <v>42446</v>
      </c>
      <c r="E60" s="87" t="s">
        <v>52</v>
      </c>
      <c r="F60" s="87" t="s">
        <v>60</v>
      </c>
      <c r="G60" s="88" t="s">
        <v>357</v>
      </c>
      <c r="H60" s="88" t="str">
        <f t="shared" ref="H60:H61" si="19">G60</f>
        <v>2016년도 제3호 온라인 뉴스레터 제작</v>
      </c>
      <c r="I60" s="88" t="s">
        <v>207</v>
      </c>
      <c r="J60" s="18">
        <v>330000</v>
      </c>
      <c r="K60" s="90"/>
      <c r="L60" s="88"/>
      <c r="M60" s="20"/>
      <c r="N60" s="87"/>
      <c r="O60" s="87"/>
      <c r="P60" s="87"/>
      <c r="Q60" s="87"/>
      <c r="R60" s="59"/>
      <c r="S60" s="40"/>
      <c r="T60" s="90"/>
      <c r="U60" s="88"/>
      <c r="V60" s="88"/>
      <c r="W60" s="88"/>
      <c r="X60" s="40"/>
      <c r="Y60" s="90"/>
      <c r="Z60" s="88" t="s">
        <v>255</v>
      </c>
      <c r="AA60" s="86" t="s">
        <v>256</v>
      </c>
      <c r="AB60" s="88" t="s">
        <v>257</v>
      </c>
      <c r="AC60" s="88"/>
      <c r="AD60" s="1">
        <v>42446</v>
      </c>
      <c r="AE60" s="1">
        <v>42446</v>
      </c>
      <c r="AF60" s="1">
        <v>42450</v>
      </c>
      <c r="AG60" s="18">
        <v>300000</v>
      </c>
      <c r="AH60" s="61">
        <f t="shared" si="14"/>
        <v>0.90909090909090906</v>
      </c>
      <c r="AI60" s="87"/>
      <c r="AJ60" s="48"/>
      <c r="AK60" s="87"/>
      <c r="AL60" s="87"/>
      <c r="AM60" s="87"/>
      <c r="AN60" s="89"/>
      <c r="AO60" s="87"/>
      <c r="AP60" s="14"/>
      <c r="AQ60" s="86" t="str">
        <f t="shared" ref="AQ60" si="20">C60</f>
        <v>이효재</v>
      </c>
      <c r="AR60" s="16">
        <v>42450</v>
      </c>
      <c r="AS60" s="16">
        <v>42451</v>
      </c>
      <c r="AT60" s="7"/>
      <c r="AU60" s="14"/>
      <c r="AV60" s="16">
        <v>42461</v>
      </c>
      <c r="AW60" s="14">
        <f>SUM(AG60-AU60)</f>
        <v>300000</v>
      </c>
      <c r="AX60" s="75"/>
      <c r="AY60" s="82"/>
      <c r="AZ60" s="75"/>
      <c r="BA60" s="82"/>
      <c r="BB60" s="75"/>
      <c r="BC60" s="82"/>
      <c r="BD60" s="75"/>
      <c r="BE60" s="82"/>
      <c r="BF60" s="75"/>
      <c r="BG60" s="82"/>
      <c r="BH60" s="75"/>
      <c r="BI60" s="82"/>
    </row>
    <row r="61" spans="1:61" ht="29.25" customHeight="1">
      <c r="A61" s="24">
        <v>55</v>
      </c>
      <c r="B61" s="26" t="s">
        <v>139</v>
      </c>
      <c r="C61" s="26" t="s">
        <v>140</v>
      </c>
      <c r="D61" s="25">
        <v>42445</v>
      </c>
      <c r="E61" s="26" t="s">
        <v>484</v>
      </c>
      <c r="F61" s="26" t="s">
        <v>60</v>
      </c>
      <c r="G61" s="27" t="s">
        <v>141</v>
      </c>
      <c r="H61" s="27" t="str">
        <f t="shared" si="19"/>
        <v>만화도서관 도서관리 프로그램 유지보수</v>
      </c>
      <c r="I61" s="27" t="s">
        <v>485</v>
      </c>
      <c r="J61" s="28">
        <v>9900000</v>
      </c>
      <c r="K61" s="29"/>
      <c r="L61" s="27"/>
      <c r="M61" s="37"/>
      <c r="N61" s="26"/>
      <c r="O61" s="26"/>
      <c r="P61" s="26"/>
      <c r="Q61" s="26"/>
      <c r="R61" s="60"/>
      <c r="S61" s="43"/>
      <c r="T61" s="29"/>
      <c r="U61" s="27"/>
      <c r="V61" s="27"/>
      <c r="W61" s="27"/>
      <c r="X61" s="43"/>
      <c r="Y61" s="29"/>
      <c r="Z61" s="27" t="s">
        <v>143</v>
      </c>
      <c r="AA61" s="26" t="s">
        <v>144</v>
      </c>
      <c r="AB61" s="27" t="s">
        <v>145</v>
      </c>
      <c r="AC61" s="27"/>
      <c r="AD61" s="25">
        <v>42453</v>
      </c>
      <c r="AE61" s="25">
        <v>42453</v>
      </c>
      <c r="AF61" s="25">
        <v>42735</v>
      </c>
      <c r="AG61" s="28">
        <v>9000000</v>
      </c>
      <c r="AH61" s="62">
        <f>SUM(AG61/J61)</f>
        <v>0.90909090909090906</v>
      </c>
      <c r="AI61" s="26"/>
      <c r="AJ61" s="49"/>
      <c r="AK61" s="26"/>
      <c r="AL61" s="26"/>
      <c r="AM61" s="26"/>
      <c r="AN61" s="31"/>
      <c r="AO61" s="26"/>
      <c r="AP61" s="35"/>
      <c r="AQ61" s="24" t="s">
        <v>669</v>
      </c>
      <c r="AR61" s="32"/>
      <c r="AS61" s="32"/>
      <c r="AT61" s="33"/>
      <c r="AU61" s="35"/>
      <c r="AV61" s="32"/>
      <c r="AW61" s="35"/>
      <c r="AX61" s="32">
        <v>42468</v>
      </c>
      <c r="AY61" s="83">
        <v>900000</v>
      </c>
      <c r="AZ61" s="76">
        <v>42509</v>
      </c>
      <c r="BA61" s="85">
        <v>900000</v>
      </c>
      <c r="BB61" s="76">
        <v>42544</v>
      </c>
      <c r="BC61" s="85">
        <v>900000</v>
      </c>
      <c r="BD61" s="76"/>
      <c r="BE61" s="85"/>
      <c r="BF61" s="76"/>
      <c r="BG61" s="85"/>
      <c r="BH61" s="76"/>
      <c r="BI61" s="85"/>
    </row>
    <row r="62" spans="1:61" ht="29.25" customHeight="1">
      <c r="A62" s="86">
        <v>56</v>
      </c>
      <c r="B62" s="87" t="s">
        <v>83</v>
      </c>
      <c r="C62" s="87" t="s">
        <v>374</v>
      </c>
      <c r="D62" s="1">
        <v>42451</v>
      </c>
      <c r="E62" s="87" t="s">
        <v>52</v>
      </c>
      <c r="F62" s="87" t="s">
        <v>60</v>
      </c>
      <c r="G62" s="88" t="s">
        <v>369</v>
      </c>
      <c r="H62" s="88" t="str">
        <f>G62</f>
        <v>기획전시 '겨드랑이가 가렵다' 전시디자인 및 전시물 제작 설치 용역</v>
      </c>
      <c r="I62" s="88" t="s">
        <v>370</v>
      </c>
      <c r="J62" s="18">
        <v>19600000</v>
      </c>
      <c r="K62" s="90"/>
      <c r="L62" s="88"/>
      <c r="M62" s="20"/>
      <c r="N62" s="87"/>
      <c r="O62" s="87"/>
      <c r="P62" s="87"/>
      <c r="Q62" s="87"/>
      <c r="R62" s="59"/>
      <c r="S62" s="40"/>
      <c r="T62" s="90"/>
      <c r="U62" s="88"/>
      <c r="V62" s="88"/>
      <c r="W62" s="88"/>
      <c r="X62" s="40"/>
      <c r="Y62" s="90"/>
      <c r="Z62" s="88" t="s">
        <v>371</v>
      </c>
      <c r="AA62" s="87" t="s">
        <v>372</v>
      </c>
      <c r="AB62" s="88" t="s">
        <v>373</v>
      </c>
      <c r="AC62" s="88"/>
      <c r="AD62" s="1">
        <v>42454</v>
      </c>
      <c r="AE62" s="1">
        <v>42457</v>
      </c>
      <c r="AF62" s="1">
        <v>42485</v>
      </c>
      <c r="AG62" s="18">
        <v>18200000</v>
      </c>
      <c r="AH62" s="61">
        <f t="shared" ref="AH62:AH75" si="21">SUM(AG62/J62)</f>
        <v>0.9285714285714286</v>
      </c>
      <c r="AI62" s="87"/>
      <c r="AJ62" s="48"/>
      <c r="AK62" s="87"/>
      <c r="AL62" s="87"/>
      <c r="AM62" s="87"/>
      <c r="AN62" s="89"/>
      <c r="AO62" s="87"/>
      <c r="AP62" s="14"/>
      <c r="AQ62" s="86" t="str">
        <f>C62</f>
        <v>최은영</v>
      </c>
      <c r="AR62" s="16">
        <v>42485</v>
      </c>
      <c r="AS62" s="16">
        <v>42486</v>
      </c>
      <c r="AT62" s="7"/>
      <c r="AU62" s="14"/>
      <c r="AV62" s="16">
        <v>42487</v>
      </c>
      <c r="AW62" s="14">
        <f>SUM(AG62-AU62)</f>
        <v>18200000</v>
      </c>
      <c r="AX62" s="75"/>
      <c r="AY62" s="82"/>
      <c r="AZ62" s="75"/>
      <c r="BA62" s="82"/>
      <c r="BB62" s="75"/>
      <c r="BC62" s="82"/>
      <c r="BD62" s="75"/>
      <c r="BE62" s="82"/>
      <c r="BF62" s="75"/>
      <c r="BG62" s="82"/>
      <c r="BH62" s="75"/>
      <c r="BI62" s="82"/>
    </row>
    <row r="63" spans="1:61" ht="29.25" customHeight="1">
      <c r="A63" s="86">
        <v>57</v>
      </c>
      <c r="B63" s="87" t="s">
        <v>83</v>
      </c>
      <c r="C63" s="87" t="s">
        <v>374</v>
      </c>
      <c r="D63" s="1">
        <v>42451</v>
      </c>
      <c r="E63" s="87" t="s">
        <v>52</v>
      </c>
      <c r="F63" s="87" t="s">
        <v>60</v>
      </c>
      <c r="G63" s="88" t="s">
        <v>375</v>
      </c>
      <c r="H63" s="88" t="str">
        <f t="shared" ref="H63" si="22">G63</f>
        <v>기획전시 '겨드랑이가 가렵다' 인쇄물 제작 및 출력물 제작 설치 용역</v>
      </c>
      <c r="I63" s="88" t="s">
        <v>376</v>
      </c>
      <c r="J63" s="18">
        <v>8400000</v>
      </c>
      <c r="K63" s="90"/>
      <c r="L63" s="88"/>
      <c r="M63" s="20"/>
      <c r="N63" s="87"/>
      <c r="O63" s="87"/>
      <c r="P63" s="87"/>
      <c r="Q63" s="87"/>
      <c r="R63" s="59"/>
      <c r="S63" s="40"/>
      <c r="T63" s="90"/>
      <c r="U63" s="88"/>
      <c r="V63" s="88"/>
      <c r="W63" s="88"/>
      <c r="X63" s="40"/>
      <c r="Y63" s="90"/>
      <c r="Z63" s="88" t="s">
        <v>377</v>
      </c>
      <c r="AA63" s="87" t="s">
        <v>378</v>
      </c>
      <c r="AB63" s="88" t="s">
        <v>379</v>
      </c>
      <c r="AC63" s="88"/>
      <c r="AD63" s="1">
        <v>42454</v>
      </c>
      <c r="AE63" s="1">
        <v>42457</v>
      </c>
      <c r="AF63" s="1">
        <v>42485</v>
      </c>
      <c r="AG63" s="18">
        <v>7812000</v>
      </c>
      <c r="AH63" s="61">
        <f t="shared" si="21"/>
        <v>0.93</v>
      </c>
      <c r="AI63" s="87"/>
      <c r="AJ63" s="48"/>
      <c r="AK63" s="87"/>
      <c r="AL63" s="87"/>
      <c r="AM63" s="87"/>
      <c r="AN63" s="89"/>
      <c r="AO63" s="87"/>
      <c r="AP63" s="14"/>
      <c r="AQ63" s="86" t="str">
        <f t="shared" ref="AQ63" si="23">C63</f>
        <v>최은영</v>
      </c>
      <c r="AR63" s="16">
        <v>42485</v>
      </c>
      <c r="AS63" s="16">
        <v>42486</v>
      </c>
      <c r="AT63" s="7"/>
      <c r="AU63" s="14"/>
      <c r="AV63" s="16">
        <v>42487</v>
      </c>
      <c r="AW63" s="14">
        <f>SUM(AG63-AU63)</f>
        <v>7812000</v>
      </c>
      <c r="AX63" s="75"/>
      <c r="AY63" s="82"/>
      <c r="AZ63" s="75"/>
      <c r="BA63" s="82"/>
      <c r="BB63" s="75"/>
      <c r="BC63" s="82"/>
      <c r="BD63" s="75"/>
      <c r="BE63" s="82"/>
      <c r="BF63" s="75"/>
      <c r="BG63" s="82"/>
      <c r="BH63" s="75"/>
      <c r="BI63" s="82"/>
    </row>
    <row r="64" spans="1:61" ht="29.25" customHeight="1">
      <c r="A64" s="86">
        <v>58</v>
      </c>
      <c r="B64" s="87" t="s">
        <v>139</v>
      </c>
      <c r="C64" s="87" t="s">
        <v>140</v>
      </c>
      <c r="D64" s="1">
        <v>42453</v>
      </c>
      <c r="E64" s="87" t="s">
        <v>52</v>
      </c>
      <c r="F64" s="87" t="s">
        <v>60</v>
      </c>
      <c r="G64" s="88" t="s">
        <v>362</v>
      </c>
      <c r="H64" s="88" t="str">
        <f>G64</f>
        <v>한국만화박물관 만화도서관 열람시설 의자 수리</v>
      </c>
      <c r="I64" s="88" t="s">
        <v>363</v>
      </c>
      <c r="J64" s="18">
        <v>2649900</v>
      </c>
      <c r="K64" s="90"/>
      <c r="L64" s="88"/>
      <c r="M64" s="20"/>
      <c r="N64" s="87"/>
      <c r="O64" s="87"/>
      <c r="P64" s="87"/>
      <c r="Q64" s="87"/>
      <c r="R64" s="59"/>
      <c r="S64" s="40"/>
      <c r="T64" s="90"/>
      <c r="U64" s="88"/>
      <c r="V64" s="88"/>
      <c r="W64" s="88"/>
      <c r="X64" s="40"/>
      <c r="Y64" s="90"/>
      <c r="Z64" s="88" t="s">
        <v>364</v>
      </c>
      <c r="AA64" s="87" t="s">
        <v>365</v>
      </c>
      <c r="AB64" s="88" t="s">
        <v>366</v>
      </c>
      <c r="AC64" s="88"/>
      <c r="AD64" s="1">
        <v>42454</v>
      </c>
      <c r="AE64" s="1">
        <v>42454</v>
      </c>
      <c r="AF64" s="1">
        <v>42438</v>
      </c>
      <c r="AG64" s="18">
        <v>2435000</v>
      </c>
      <c r="AH64" s="61">
        <f t="shared" si="21"/>
        <v>0.91890260009811686</v>
      </c>
      <c r="AI64" s="87"/>
      <c r="AJ64" s="48"/>
      <c r="AK64" s="87"/>
      <c r="AL64" s="87"/>
      <c r="AM64" s="87"/>
      <c r="AN64" s="89"/>
      <c r="AO64" s="87"/>
      <c r="AP64" s="14"/>
      <c r="AQ64" s="86" t="str">
        <f>C64</f>
        <v>김연희</v>
      </c>
      <c r="AR64" s="16">
        <v>42458</v>
      </c>
      <c r="AS64" s="16">
        <v>42460</v>
      </c>
      <c r="AT64" s="7"/>
      <c r="AU64" s="14"/>
      <c r="AV64" s="16">
        <v>42465</v>
      </c>
      <c r="AW64" s="14">
        <f>SUM(AG64-AU64)</f>
        <v>2435000</v>
      </c>
      <c r="AX64" s="75"/>
      <c r="AY64" s="82"/>
      <c r="AZ64" s="75"/>
      <c r="BA64" s="82"/>
      <c r="BB64" s="75"/>
      <c r="BC64" s="82"/>
      <c r="BD64" s="75"/>
      <c r="BE64" s="82"/>
      <c r="BF64" s="75"/>
      <c r="BG64" s="82"/>
      <c r="BH64" s="75"/>
      <c r="BI64" s="82"/>
    </row>
    <row r="65" spans="1:61" ht="29.25" customHeight="1">
      <c r="A65" s="86">
        <v>59</v>
      </c>
      <c r="B65" s="87" t="s">
        <v>75</v>
      </c>
      <c r="C65" s="87" t="s">
        <v>103</v>
      </c>
      <c r="D65" s="1">
        <v>42451</v>
      </c>
      <c r="E65" s="87" t="s">
        <v>52</v>
      </c>
      <c r="F65" s="87" t="s">
        <v>60</v>
      </c>
      <c r="G65" s="88" t="s">
        <v>361</v>
      </c>
      <c r="H65" s="88" t="str">
        <f t="shared" ref="H65" si="24">G65</f>
        <v>2016년 상반기 한국만화영상진흥원 청사 정기점검</v>
      </c>
      <c r="I65" s="88" t="s">
        <v>345</v>
      </c>
      <c r="J65" s="18">
        <v>4000000</v>
      </c>
      <c r="K65" s="90"/>
      <c r="L65" s="88"/>
      <c r="M65" s="20"/>
      <c r="N65" s="87"/>
      <c r="O65" s="87"/>
      <c r="P65" s="87"/>
      <c r="Q65" s="87"/>
      <c r="R65" s="59"/>
      <c r="S65" s="40"/>
      <c r="T65" s="90"/>
      <c r="U65" s="88"/>
      <c r="V65" s="88"/>
      <c r="W65" s="88"/>
      <c r="X65" s="40"/>
      <c r="Y65" s="90"/>
      <c r="Z65" s="88" t="s">
        <v>346</v>
      </c>
      <c r="AA65" s="87" t="s">
        <v>348</v>
      </c>
      <c r="AB65" s="88" t="s">
        <v>347</v>
      </c>
      <c r="AC65" s="88"/>
      <c r="AD65" s="1">
        <v>42454</v>
      </c>
      <c r="AE65" s="1">
        <v>42457</v>
      </c>
      <c r="AF65" s="1">
        <v>42465</v>
      </c>
      <c r="AG65" s="18">
        <v>3500000</v>
      </c>
      <c r="AH65" s="61">
        <f t="shared" si="21"/>
        <v>0.875</v>
      </c>
      <c r="AI65" s="87"/>
      <c r="AJ65" s="48"/>
      <c r="AK65" s="87"/>
      <c r="AL65" s="87"/>
      <c r="AM65" s="87"/>
      <c r="AN65" s="89"/>
      <c r="AO65" s="87"/>
      <c r="AP65" s="14"/>
      <c r="AQ65" s="86" t="str">
        <f t="shared" ref="AQ65" si="25">C65</f>
        <v>이인철</v>
      </c>
      <c r="AR65" s="16">
        <v>42465</v>
      </c>
      <c r="AS65" s="16">
        <v>42465</v>
      </c>
      <c r="AT65" s="7"/>
      <c r="AU65" s="14"/>
      <c r="AV65" s="16">
        <v>42468</v>
      </c>
      <c r="AW65" s="14">
        <f t="shared" ref="AW65" si="26">SUM(AG65-AU65)</f>
        <v>3500000</v>
      </c>
      <c r="AX65" s="75"/>
      <c r="AY65" s="82"/>
      <c r="AZ65" s="75"/>
      <c r="BA65" s="82"/>
      <c r="BB65" s="75"/>
      <c r="BC65" s="82"/>
      <c r="BD65" s="75"/>
      <c r="BE65" s="82"/>
      <c r="BF65" s="75"/>
      <c r="BG65" s="82"/>
      <c r="BH65" s="75"/>
      <c r="BI65" s="82"/>
    </row>
    <row r="66" spans="1:61" ht="29.25" customHeight="1">
      <c r="A66" s="86">
        <v>60</v>
      </c>
      <c r="B66" s="87" t="s">
        <v>83</v>
      </c>
      <c r="C66" s="87" t="s">
        <v>259</v>
      </c>
      <c r="D66" s="1">
        <v>42458</v>
      </c>
      <c r="E66" s="87" t="s">
        <v>91</v>
      </c>
      <c r="F66" s="87" t="s">
        <v>289</v>
      </c>
      <c r="G66" s="88" t="s">
        <v>385</v>
      </c>
      <c r="H66" s="88" t="str">
        <f>G66</f>
        <v>한국만화박룸관 4D상영관 상영작 뽀로로 슈퍼썰매 대모험 임차</v>
      </c>
      <c r="I66" s="88" t="s">
        <v>386</v>
      </c>
      <c r="J66" s="18">
        <v>7500000</v>
      </c>
      <c r="K66" s="90"/>
      <c r="L66" s="88"/>
      <c r="M66" s="20"/>
      <c r="N66" s="87"/>
      <c r="O66" s="87"/>
      <c r="P66" s="87"/>
      <c r="Q66" s="87"/>
      <c r="R66" s="59"/>
      <c r="S66" s="40"/>
      <c r="T66" s="90"/>
      <c r="U66" s="88"/>
      <c r="V66" s="88"/>
      <c r="W66" s="88"/>
      <c r="X66" s="40"/>
      <c r="Y66" s="90"/>
      <c r="Z66" s="88" t="s">
        <v>387</v>
      </c>
      <c r="AA66" s="87" t="s">
        <v>388</v>
      </c>
      <c r="AB66" s="88" t="s">
        <v>389</v>
      </c>
      <c r="AC66" s="88"/>
      <c r="AD66" s="1">
        <v>42460</v>
      </c>
      <c r="AE66" s="1">
        <v>42461</v>
      </c>
      <c r="AF66" s="1">
        <v>42461</v>
      </c>
      <c r="AG66" s="18">
        <v>7500000</v>
      </c>
      <c r="AH66" s="61">
        <f t="shared" si="21"/>
        <v>1</v>
      </c>
      <c r="AI66" s="87"/>
      <c r="AJ66" s="48"/>
      <c r="AK66" s="87"/>
      <c r="AL66" s="87"/>
      <c r="AM66" s="87"/>
      <c r="AN66" s="89"/>
      <c r="AO66" s="87"/>
      <c r="AP66" s="14"/>
      <c r="AQ66" s="86" t="str">
        <f>C66</f>
        <v>김현재</v>
      </c>
      <c r="AR66" s="16">
        <v>42461</v>
      </c>
      <c r="AS66" s="16">
        <v>42461</v>
      </c>
      <c r="AT66" s="7"/>
      <c r="AU66" s="14"/>
      <c r="AV66" s="16">
        <v>42482</v>
      </c>
      <c r="AW66" s="14">
        <f>SUM(AG66-AU66)</f>
        <v>7500000</v>
      </c>
      <c r="AX66" s="75"/>
      <c r="AY66" s="82"/>
      <c r="AZ66" s="75"/>
      <c r="BA66" s="82"/>
      <c r="BB66" s="75"/>
      <c r="BC66" s="82"/>
      <c r="BD66" s="75"/>
      <c r="BE66" s="82"/>
      <c r="BF66" s="75"/>
      <c r="BG66" s="82"/>
      <c r="BH66" s="75"/>
      <c r="BI66" s="82"/>
    </row>
    <row r="67" spans="1:61" ht="29.25" customHeight="1">
      <c r="A67" s="86">
        <v>61</v>
      </c>
      <c r="B67" s="87" t="s">
        <v>83</v>
      </c>
      <c r="C67" s="87" t="s">
        <v>259</v>
      </c>
      <c r="D67" s="1">
        <v>42458</v>
      </c>
      <c r="E67" s="87" t="s">
        <v>52</v>
      </c>
      <c r="F67" s="87" t="s">
        <v>289</v>
      </c>
      <c r="G67" s="88" t="s">
        <v>383</v>
      </c>
      <c r="H67" s="88" t="str">
        <f>G67</f>
        <v>한국만화박물관 4D상영관 어트랙션 조정</v>
      </c>
      <c r="I67" s="88" t="s">
        <v>384</v>
      </c>
      <c r="J67" s="18">
        <v>4510000</v>
      </c>
      <c r="K67" s="90"/>
      <c r="L67" s="88"/>
      <c r="M67" s="20"/>
      <c r="N67" s="87"/>
      <c r="O67" s="87"/>
      <c r="P67" s="87"/>
      <c r="Q67" s="87"/>
      <c r="R67" s="59"/>
      <c r="S67" s="40"/>
      <c r="T67" s="90"/>
      <c r="U67" s="88"/>
      <c r="V67" s="88"/>
      <c r="W67" s="88"/>
      <c r="X67" s="40"/>
      <c r="Y67" s="90"/>
      <c r="Z67" s="88" t="s">
        <v>380</v>
      </c>
      <c r="AA67" s="87" t="s">
        <v>381</v>
      </c>
      <c r="AB67" s="88" t="s">
        <v>382</v>
      </c>
      <c r="AC67" s="88"/>
      <c r="AD67" s="1">
        <v>42460</v>
      </c>
      <c r="AE67" s="1">
        <v>42460</v>
      </c>
      <c r="AF67" s="1">
        <v>42461</v>
      </c>
      <c r="AG67" s="18">
        <v>3630000</v>
      </c>
      <c r="AH67" s="61">
        <f t="shared" si="21"/>
        <v>0.80487804878048785</v>
      </c>
      <c r="AI67" s="87"/>
      <c r="AJ67" s="48"/>
      <c r="AK67" s="87"/>
      <c r="AL67" s="87"/>
      <c r="AM67" s="87"/>
      <c r="AN67" s="89"/>
      <c r="AO67" s="87"/>
      <c r="AP67" s="14"/>
      <c r="AQ67" s="86" t="str">
        <f t="shared" ref="AQ67:AQ69" si="27">C67</f>
        <v>김현재</v>
      </c>
      <c r="AR67" s="16">
        <v>42461</v>
      </c>
      <c r="AS67" s="16">
        <v>42461</v>
      </c>
      <c r="AT67" s="7"/>
      <c r="AU67" s="14"/>
      <c r="AV67" s="16">
        <v>42468</v>
      </c>
      <c r="AW67" s="14">
        <f>SUM(AG67-AU67)</f>
        <v>3630000</v>
      </c>
      <c r="AX67" s="75"/>
      <c r="AY67" s="82"/>
      <c r="AZ67" s="75"/>
      <c r="BA67" s="82"/>
      <c r="BB67" s="75"/>
      <c r="BC67" s="82"/>
      <c r="BD67" s="75"/>
      <c r="BE67" s="82"/>
      <c r="BF67" s="75"/>
      <c r="BG67" s="82"/>
      <c r="BH67" s="75"/>
      <c r="BI67" s="82"/>
    </row>
    <row r="68" spans="1:61" ht="29.25" customHeight="1">
      <c r="A68" s="86">
        <v>62</v>
      </c>
      <c r="B68" s="87" t="s">
        <v>83</v>
      </c>
      <c r="C68" s="87" t="s">
        <v>188</v>
      </c>
      <c r="D68" s="1">
        <v>42460</v>
      </c>
      <c r="E68" s="87" t="s">
        <v>52</v>
      </c>
      <c r="F68" s="87" t="s">
        <v>60</v>
      </c>
      <c r="G68" s="88" t="s">
        <v>390</v>
      </c>
      <c r="H68" s="88" t="str">
        <f t="shared" ref="H68:H69" si="28">G68</f>
        <v>찾아가는 만화박물관 봄꽃축제 행사 용역</v>
      </c>
      <c r="I68" s="88" t="s">
        <v>391</v>
      </c>
      <c r="J68" s="18">
        <v>8184000</v>
      </c>
      <c r="K68" s="90"/>
      <c r="L68" s="88"/>
      <c r="M68" s="20"/>
      <c r="N68" s="87"/>
      <c r="O68" s="87"/>
      <c r="P68" s="87"/>
      <c r="Q68" s="87"/>
      <c r="R68" s="59"/>
      <c r="S68" s="40"/>
      <c r="T68" s="90"/>
      <c r="U68" s="88"/>
      <c r="V68" s="88"/>
      <c r="W68" s="88"/>
      <c r="X68" s="40"/>
      <c r="Y68" s="90"/>
      <c r="Z68" s="88" t="s">
        <v>150</v>
      </c>
      <c r="AA68" s="87" t="s">
        <v>151</v>
      </c>
      <c r="AB68" s="88" t="s">
        <v>152</v>
      </c>
      <c r="AC68" s="88"/>
      <c r="AD68" s="1">
        <v>42461</v>
      </c>
      <c r="AE68" s="1">
        <v>42461</v>
      </c>
      <c r="AF68" s="1">
        <v>42475</v>
      </c>
      <c r="AG68" s="18">
        <v>8107000</v>
      </c>
      <c r="AH68" s="61">
        <f t="shared" si="21"/>
        <v>0.99059139784946237</v>
      </c>
      <c r="AI68" s="87"/>
      <c r="AJ68" s="48"/>
      <c r="AK68" s="87"/>
      <c r="AL68" s="87"/>
      <c r="AM68" s="87"/>
      <c r="AN68" s="89"/>
      <c r="AO68" s="87"/>
      <c r="AP68" s="14"/>
      <c r="AQ68" s="86" t="str">
        <f t="shared" si="27"/>
        <v>박보라</v>
      </c>
      <c r="AR68" s="16">
        <v>42475</v>
      </c>
      <c r="AS68" s="16">
        <v>42478</v>
      </c>
      <c r="AT68" s="7"/>
      <c r="AU68" s="14"/>
      <c r="AV68" s="16">
        <v>42482</v>
      </c>
      <c r="AW68" s="14">
        <f>SUM(AG68-AU68)</f>
        <v>8107000</v>
      </c>
      <c r="AX68" s="75"/>
      <c r="AY68" s="82"/>
      <c r="AZ68" s="75"/>
      <c r="BA68" s="82"/>
      <c r="BB68" s="75"/>
      <c r="BC68" s="82"/>
      <c r="BD68" s="75"/>
      <c r="BE68" s="82"/>
      <c r="BF68" s="75"/>
      <c r="BG68" s="82"/>
      <c r="BH68" s="75"/>
      <c r="BI68" s="82"/>
    </row>
    <row r="69" spans="1:61" ht="29.25" customHeight="1">
      <c r="A69" s="86">
        <v>63</v>
      </c>
      <c r="B69" s="87" t="s">
        <v>153</v>
      </c>
      <c r="C69" s="87" t="s">
        <v>253</v>
      </c>
      <c r="D69" s="1">
        <v>42429</v>
      </c>
      <c r="E69" s="87" t="s">
        <v>52</v>
      </c>
      <c r="F69" s="87" t="s">
        <v>238</v>
      </c>
      <c r="G69" s="88" t="s">
        <v>400</v>
      </c>
      <c r="H69" s="88" t="str">
        <f t="shared" si="28"/>
        <v>2016년도 한국만화영상진흥원 언론홍보 용역</v>
      </c>
      <c r="I69" s="88" t="s">
        <v>401</v>
      </c>
      <c r="J69" s="18">
        <v>72000000</v>
      </c>
      <c r="K69" s="90">
        <v>42443</v>
      </c>
      <c r="L69" s="88" t="s">
        <v>402</v>
      </c>
      <c r="M69" s="20" t="s">
        <v>403</v>
      </c>
      <c r="N69" s="87" t="s">
        <v>242</v>
      </c>
      <c r="O69" s="87" t="s">
        <v>117</v>
      </c>
      <c r="P69" s="87" t="s">
        <v>118</v>
      </c>
      <c r="Q69" s="87" t="s">
        <v>243</v>
      </c>
      <c r="R69" s="42">
        <v>72000000</v>
      </c>
      <c r="S69" s="42">
        <v>72000000</v>
      </c>
      <c r="T69" s="90">
        <v>42454</v>
      </c>
      <c r="U69" s="88">
        <v>2</v>
      </c>
      <c r="V69" s="88" t="s">
        <v>404</v>
      </c>
      <c r="W69" s="88" t="s">
        <v>405</v>
      </c>
      <c r="X69" s="42">
        <v>71700000</v>
      </c>
      <c r="Y69" s="90">
        <v>42454</v>
      </c>
      <c r="Z69" s="88" t="s">
        <v>404</v>
      </c>
      <c r="AA69" s="87" t="s">
        <v>406</v>
      </c>
      <c r="AB69" s="88" t="s">
        <v>405</v>
      </c>
      <c r="AC69" s="88">
        <v>1</v>
      </c>
      <c r="AD69" s="1">
        <v>42465</v>
      </c>
      <c r="AE69" s="1">
        <v>42465</v>
      </c>
      <c r="AF69" s="1">
        <v>42735</v>
      </c>
      <c r="AG69" s="18">
        <v>71700000</v>
      </c>
      <c r="AH69" s="61">
        <f t="shared" ref="AH69" si="29">SUM(AG69/S69)</f>
        <v>0.99583333333333335</v>
      </c>
      <c r="AI69" s="87"/>
      <c r="AJ69" s="48"/>
      <c r="AK69" s="87"/>
      <c r="AL69" s="87"/>
      <c r="AM69" s="87"/>
      <c r="AN69" s="89"/>
      <c r="AO69" s="87"/>
      <c r="AP69" s="14"/>
      <c r="AQ69" s="86" t="str">
        <f t="shared" si="27"/>
        <v>이효재</v>
      </c>
      <c r="AR69" s="16"/>
      <c r="AS69" s="16"/>
      <c r="AT69" s="7">
        <v>42494</v>
      </c>
      <c r="AU69" s="14">
        <v>35000000</v>
      </c>
      <c r="AV69" s="16"/>
      <c r="AW69" s="14"/>
      <c r="AX69" s="75"/>
      <c r="AY69" s="82"/>
      <c r="AZ69" s="75"/>
      <c r="BA69" s="82"/>
      <c r="BB69" s="75"/>
      <c r="BC69" s="82"/>
      <c r="BD69" s="75"/>
      <c r="BE69" s="82"/>
      <c r="BF69" s="75"/>
      <c r="BG69" s="82"/>
      <c r="BH69" s="75"/>
      <c r="BI69" s="82"/>
    </row>
    <row r="70" spans="1:61" ht="29.25" customHeight="1">
      <c r="A70" s="86">
        <v>64</v>
      </c>
      <c r="B70" s="87" t="s">
        <v>393</v>
      </c>
      <c r="C70" s="87" t="s">
        <v>394</v>
      </c>
      <c r="D70" s="1">
        <v>42460</v>
      </c>
      <c r="E70" s="87" t="s">
        <v>91</v>
      </c>
      <c r="F70" s="87" t="s">
        <v>60</v>
      </c>
      <c r="G70" s="88" t="s">
        <v>395</v>
      </c>
      <c r="H70" s="88" t="str">
        <f>G70</f>
        <v>제18회 부천국제만화축제, 제5회 세계어린이만화가대회 포스터 디자인 및 제작</v>
      </c>
      <c r="I70" s="88" t="s">
        <v>396</v>
      </c>
      <c r="J70" s="18">
        <v>9000000</v>
      </c>
      <c r="K70" s="90"/>
      <c r="L70" s="88"/>
      <c r="M70" s="20"/>
      <c r="N70" s="87"/>
      <c r="O70" s="87"/>
      <c r="P70" s="87"/>
      <c r="Q70" s="87"/>
      <c r="R70" s="42"/>
      <c r="S70" s="42"/>
      <c r="T70" s="90"/>
      <c r="U70" s="88"/>
      <c r="V70" s="88"/>
      <c r="W70" s="88"/>
      <c r="X70" s="40"/>
      <c r="Y70" s="90"/>
      <c r="Z70" s="88" t="s">
        <v>397</v>
      </c>
      <c r="AA70" s="87" t="s">
        <v>398</v>
      </c>
      <c r="AB70" s="88" t="s">
        <v>399</v>
      </c>
      <c r="AC70" s="88"/>
      <c r="AD70" s="1">
        <v>42465</v>
      </c>
      <c r="AE70" s="1"/>
      <c r="AF70" s="1">
        <v>42489</v>
      </c>
      <c r="AG70" s="18">
        <v>8600000</v>
      </c>
      <c r="AH70" s="61">
        <f t="shared" si="21"/>
        <v>0.9555555555555556</v>
      </c>
      <c r="AI70" s="87"/>
      <c r="AJ70" s="48"/>
      <c r="AK70" s="87"/>
      <c r="AL70" s="87"/>
      <c r="AM70" s="87"/>
      <c r="AN70" s="89"/>
      <c r="AO70" s="87"/>
      <c r="AP70" s="14"/>
      <c r="AQ70" s="86" t="str">
        <f>C70</f>
        <v>박소연</v>
      </c>
      <c r="AR70" s="16">
        <v>42489</v>
      </c>
      <c r="AS70" s="16">
        <v>42494</v>
      </c>
      <c r="AT70" s="7"/>
      <c r="AU70" s="14"/>
      <c r="AV70" s="16">
        <v>42502</v>
      </c>
      <c r="AW70" s="14">
        <f>SUM(AG70-AU70)</f>
        <v>8600000</v>
      </c>
      <c r="AX70" s="75"/>
      <c r="AY70" s="82"/>
      <c r="AZ70" s="75"/>
      <c r="BA70" s="82"/>
      <c r="BB70" s="75"/>
      <c r="BC70" s="82"/>
      <c r="BD70" s="75"/>
      <c r="BE70" s="82"/>
      <c r="BF70" s="75"/>
      <c r="BG70" s="82"/>
      <c r="BH70" s="75"/>
      <c r="BI70" s="82"/>
    </row>
    <row r="71" spans="1:61" ht="29.25" customHeight="1">
      <c r="A71" s="86">
        <v>65</v>
      </c>
      <c r="B71" s="87" t="s">
        <v>83</v>
      </c>
      <c r="C71" s="87" t="s">
        <v>205</v>
      </c>
      <c r="D71" s="1">
        <v>42468</v>
      </c>
      <c r="E71" s="87" t="s">
        <v>52</v>
      </c>
      <c r="F71" s="87" t="s">
        <v>60</v>
      </c>
      <c r="G71" s="88" t="s">
        <v>428</v>
      </c>
      <c r="H71" s="88" t="str">
        <f>G71</f>
        <v>기획전시 순정만화전 전시 디자인 용역</v>
      </c>
      <c r="I71" s="88" t="s">
        <v>207</v>
      </c>
      <c r="J71" s="18">
        <v>8360000</v>
      </c>
      <c r="K71" s="90"/>
      <c r="L71" s="88"/>
      <c r="M71" s="20"/>
      <c r="N71" s="87"/>
      <c r="O71" s="87"/>
      <c r="P71" s="87"/>
      <c r="Q71" s="87"/>
      <c r="R71" s="59"/>
      <c r="S71" s="40"/>
      <c r="T71" s="90"/>
      <c r="U71" s="88"/>
      <c r="V71" s="88"/>
      <c r="W71" s="88"/>
      <c r="X71" s="40"/>
      <c r="Y71" s="90"/>
      <c r="Z71" s="88" t="s">
        <v>208</v>
      </c>
      <c r="AA71" s="86" t="s">
        <v>236</v>
      </c>
      <c r="AB71" s="88" t="s">
        <v>212</v>
      </c>
      <c r="AC71" s="88"/>
      <c r="AD71" s="1">
        <v>42471</v>
      </c>
      <c r="AE71" s="1">
        <v>42472</v>
      </c>
      <c r="AF71" s="1">
        <v>42501</v>
      </c>
      <c r="AG71" s="18">
        <v>7524000</v>
      </c>
      <c r="AH71" s="61">
        <f t="shared" si="21"/>
        <v>0.9</v>
      </c>
      <c r="AI71" s="87"/>
      <c r="AJ71" s="48"/>
      <c r="AK71" s="87"/>
      <c r="AL71" s="87"/>
      <c r="AM71" s="87"/>
      <c r="AN71" s="89"/>
      <c r="AO71" s="87"/>
      <c r="AP71" s="14"/>
      <c r="AQ71" s="86" t="str">
        <f>C71</f>
        <v>서정임</v>
      </c>
      <c r="AR71" s="16">
        <v>42501</v>
      </c>
      <c r="AS71" s="16">
        <v>42503</v>
      </c>
      <c r="AT71" s="7"/>
      <c r="AU71" s="14"/>
      <c r="AV71" s="16">
        <v>42509</v>
      </c>
      <c r="AW71" s="14">
        <f>SUM(AG71-AU71)</f>
        <v>7524000</v>
      </c>
      <c r="AX71" s="75"/>
      <c r="AY71" s="82"/>
      <c r="AZ71" s="75"/>
      <c r="BA71" s="82"/>
      <c r="BB71" s="75"/>
      <c r="BC71" s="82"/>
      <c r="BD71" s="75"/>
      <c r="BE71" s="82"/>
      <c r="BF71" s="75"/>
      <c r="BG71" s="82"/>
      <c r="BH71" s="75"/>
      <c r="BI71" s="82"/>
    </row>
    <row r="72" spans="1:61" ht="29.25" customHeight="1">
      <c r="A72" s="86">
        <v>66</v>
      </c>
      <c r="B72" s="87" t="s">
        <v>201</v>
      </c>
      <c r="C72" s="87" t="s">
        <v>414</v>
      </c>
      <c r="D72" s="1">
        <v>42454</v>
      </c>
      <c r="E72" s="87" t="s">
        <v>52</v>
      </c>
      <c r="F72" s="87" t="s">
        <v>60</v>
      </c>
      <c r="G72" s="88" t="s">
        <v>415</v>
      </c>
      <c r="H72" s="88" t="str">
        <f t="shared" ref="H72:H76" si="30">G72</f>
        <v>웹툰창작체험관 교육 콘텐츠 개발 용역</v>
      </c>
      <c r="I72" s="88" t="s">
        <v>416</v>
      </c>
      <c r="J72" s="18">
        <v>21974400</v>
      </c>
      <c r="K72" s="90"/>
      <c r="L72" s="88"/>
      <c r="M72" s="20"/>
      <c r="N72" s="87"/>
      <c r="O72" s="87"/>
      <c r="P72" s="87"/>
      <c r="Q72" s="87"/>
      <c r="R72" s="59"/>
      <c r="S72" s="40"/>
      <c r="T72" s="90"/>
      <c r="U72" s="88"/>
      <c r="V72" s="88"/>
      <c r="W72" s="88"/>
      <c r="X72" s="40"/>
      <c r="Y72" s="90"/>
      <c r="Z72" s="88" t="s">
        <v>417</v>
      </c>
      <c r="AA72" s="87" t="s">
        <v>418</v>
      </c>
      <c r="AB72" s="88" t="s">
        <v>419</v>
      </c>
      <c r="AC72" s="88"/>
      <c r="AD72" s="1">
        <v>42472</v>
      </c>
      <c r="AE72" s="1">
        <v>42472</v>
      </c>
      <c r="AF72" s="1">
        <v>42545</v>
      </c>
      <c r="AG72" s="18">
        <v>21505000</v>
      </c>
      <c r="AH72" s="61">
        <f t="shared" si="21"/>
        <v>0.97863877967088975</v>
      </c>
      <c r="AI72" s="87"/>
      <c r="AJ72" s="48"/>
      <c r="AK72" s="87"/>
      <c r="AL72" s="87"/>
      <c r="AM72" s="87"/>
      <c r="AN72" s="89"/>
      <c r="AO72" s="87"/>
      <c r="AP72" s="14"/>
      <c r="AQ72" s="86" t="str">
        <f t="shared" ref="AQ72:AQ76" si="31">C72</f>
        <v>심현필</v>
      </c>
      <c r="AR72" s="16">
        <v>42545</v>
      </c>
      <c r="AS72" s="16">
        <v>42558</v>
      </c>
      <c r="AT72" s="7"/>
      <c r="AU72" s="14"/>
      <c r="AV72" s="16">
        <v>42565</v>
      </c>
      <c r="AW72" s="14">
        <f>SUM(AG72-AU72)</f>
        <v>21505000</v>
      </c>
      <c r="AX72" s="75"/>
      <c r="AY72" s="82"/>
      <c r="AZ72" s="75"/>
      <c r="BA72" s="82"/>
      <c r="BB72" s="75"/>
      <c r="BC72" s="82"/>
      <c r="BD72" s="75"/>
      <c r="BE72" s="82"/>
      <c r="BF72" s="75"/>
      <c r="BG72" s="82"/>
      <c r="BH72" s="75"/>
      <c r="BI72" s="82"/>
    </row>
    <row r="73" spans="1:61" ht="29.25" customHeight="1">
      <c r="A73" s="86">
        <v>67</v>
      </c>
      <c r="B73" s="87" t="s">
        <v>393</v>
      </c>
      <c r="C73" s="87" t="s">
        <v>425</v>
      </c>
      <c r="D73" s="1">
        <v>42471</v>
      </c>
      <c r="E73" s="87" t="s">
        <v>52</v>
      </c>
      <c r="F73" s="87" t="s">
        <v>60</v>
      </c>
      <c r="G73" s="88" t="s">
        <v>426</v>
      </c>
      <c r="H73" s="88" t="str">
        <f t="shared" si="30"/>
        <v>제18회 부천국제만화축제 홈페이지 리뉴얼 및 온라인 마케팅 용역</v>
      </c>
      <c r="I73" s="88" t="s">
        <v>427</v>
      </c>
      <c r="J73" s="18">
        <v>20900000</v>
      </c>
      <c r="K73" s="90"/>
      <c r="L73" s="88"/>
      <c r="M73" s="88"/>
      <c r="N73" s="87"/>
      <c r="O73" s="87"/>
      <c r="P73" s="87"/>
      <c r="Q73" s="87"/>
      <c r="R73" s="59"/>
      <c r="S73" s="40"/>
      <c r="T73" s="90"/>
      <c r="U73" s="88"/>
      <c r="V73" s="88"/>
      <c r="W73" s="88"/>
      <c r="X73" s="40"/>
      <c r="Y73" s="90"/>
      <c r="Z73" s="88" t="s">
        <v>106</v>
      </c>
      <c r="AA73" s="133" t="s">
        <v>915</v>
      </c>
      <c r="AB73" s="88" t="s">
        <v>107</v>
      </c>
      <c r="AC73" s="88"/>
      <c r="AD73" s="1">
        <v>42472</v>
      </c>
      <c r="AE73" s="1">
        <v>42472</v>
      </c>
      <c r="AF73" s="1">
        <v>42613</v>
      </c>
      <c r="AG73" s="18">
        <v>20020000</v>
      </c>
      <c r="AH73" s="61">
        <f t="shared" si="21"/>
        <v>0.95789473684210524</v>
      </c>
      <c r="AI73" s="87"/>
      <c r="AJ73" s="48"/>
      <c r="AK73" s="87"/>
      <c r="AL73" s="87"/>
      <c r="AM73" s="87"/>
      <c r="AN73" s="89"/>
      <c r="AO73" s="87"/>
      <c r="AP73" s="14"/>
      <c r="AQ73" s="86" t="str">
        <f t="shared" si="31"/>
        <v>박혜수</v>
      </c>
      <c r="AR73" s="16"/>
      <c r="AS73" s="16"/>
      <c r="AT73" s="7">
        <v>42494</v>
      </c>
      <c r="AU73" s="14">
        <v>14014000</v>
      </c>
      <c r="AV73" s="16"/>
      <c r="AW73" s="14"/>
      <c r="AX73" s="75"/>
      <c r="AY73" s="82"/>
      <c r="AZ73" s="75"/>
      <c r="BA73" s="82"/>
      <c r="BB73" s="75"/>
      <c r="BC73" s="82"/>
      <c r="BD73" s="75"/>
      <c r="BE73" s="82"/>
      <c r="BF73" s="75"/>
      <c r="BG73" s="82"/>
      <c r="BH73" s="75"/>
      <c r="BI73" s="82"/>
    </row>
    <row r="74" spans="1:61" ht="29.25" customHeight="1">
      <c r="A74" s="86">
        <v>68</v>
      </c>
      <c r="B74" s="87" t="s">
        <v>139</v>
      </c>
      <c r="C74" s="87" t="s">
        <v>338</v>
      </c>
      <c r="D74" s="1">
        <v>42459</v>
      </c>
      <c r="E74" s="87" t="s">
        <v>52</v>
      </c>
      <c r="F74" s="87" t="s">
        <v>269</v>
      </c>
      <c r="G74" s="88" t="s">
        <v>420</v>
      </c>
      <c r="H74" s="88" t="str">
        <f t="shared" si="30"/>
        <v>디지털만화규장각 만화DB제공 용역</v>
      </c>
      <c r="I74" s="88" t="s">
        <v>421</v>
      </c>
      <c r="J74" s="18">
        <v>18600000</v>
      </c>
      <c r="K74" s="90">
        <v>42464</v>
      </c>
      <c r="L74" s="88"/>
      <c r="M74" s="20">
        <v>0.9</v>
      </c>
      <c r="N74" s="87" t="s">
        <v>242</v>
      </c>
      <c r="O74" s="87" t="s">
        <v>117</v>
      </c>
      <c r="P74" s="87" t="s">
        <v>118</v>
      </c>
      <c r="Q74" s="87" t="s">
        <v>275</v>
      </c>
      <c r="R74" s="42">
        <v>18600000</v>
      </c>
      <c r="S74" s="42">
        <v>18590250</v>
      </c>
      <c r="T74" s="90">
        <v>42467</v>
      </c>
      <c r="U74" s="88">
        <v>3</v>
      </c>
      <c r="V74" s="88" t="s">
        <v>422</v>
      </c>
      <c r="W74" s="88" t="s">
        <v>423</v>
      </c>
      <c r="X74" s="42">
        <v>17200000</v>
      </c>
      <c r="Y74" s="90">
        <v>42466</v>
      </c>
      <c r="Z74" s="88" t="s">
        <v>422</v>
      </c>
      <c r="AA74" s="87" t="s">
        <v>424</v>
      </c>
      <c r="AB74" s="88" t="s">
        <v>423</v>
      </c>
      <c r="AC74" s="88">
        <v>1</v>
      </c>
      <c r="AD74" s="1">
        <v>42475</v>
      </c>
      <c r="AE74" s="1">
        <v>42478</v>
      </c>
      <c r="AF74" s="1">
        <v>42766</v>
      </c>
      <c r="AG74" s="18">
        <v>17200000</v>
      </c>
      <c r="AH74" s="61">
        <f t="shared" ref="AH74" si="32">SUM(AG74/S74)</f>
        <v>0.92521617514557364</v>
      </c>
      <c r="AI74" s="87"/>
      <c r="AJ74" s="48"/>
      <c r="AK74" s="87"/>
      <c r="AL74" s="87"/>
      <c r="AM74" s="87"/>
      <c r="AN74" s="89"/>
      <c r="AO74" s="87"/>
      <c r="AP74" s="14"/>
      <c r="AQ74" s="86" t="str">
        <f t="shared" si="31"/>
        <v>이규식</v>
      </c>
      <c r="AR74" s="16"/>
      <c r="AS74" s="16"/>
      <c r="AT74" s="7">
        <v>42486</v>
      </c>
      <c r="AU74" s="14">
        <v>12040000</v>
      </c>
      <c r="AV74" s="16"/>
      <c r="AW74" s="14"/>
      <c r="AX74" s="75"/>
      <c r="AY74" s="82"/>
      <c r="AZ74" s="75"/>
      <c r="BA74" s="82"/>
      <c r="BB74" s="75"/>
      <c r="BC74" s="82"/>
      <c r="BD74" s="75"/>
      <c r="BE74" s="82"/>
      <c r="BF74" s="75"/>
      <c r="BG74" s="82"/>
      <c r="BH74" s="75"/>
      <c r="BI74" s="82"/>
    </row>
    <row r="75" spans="1:61" ht="29.25" customHeight="1">
      <c r="A75" s="86">
        <v>69</v>
      </c>
      <c r="B75" s="87" t="s">
        <v>407</v>
      </c>
      <c r="C75" s="87" t="s">
        <v>408</v>
      </c>
      <c r="D75" s="1">
        <v>42474</v>
      </c>
      <c r="E75" s="87" t="s">
        <v>52</v>
      </c>
      <c r="F75" s="87" t="s">
        <v>60</v>
      </c>
      <c r="G75" s="88" t="s">
        <v>409</v>
      </c>
      <c r="H75" s="88" t="str">
        <f t="shared" si="30"/>
        <v>성과관리체계 및 운영방안 구축 연구용역</v>
      </c>
      <c r="I75" s="88" t="s">
        <v>410</v>
      </c>
      <c r="J75" s="18">
        <v>19000000</v>
      </c>
      <c r="K75" s="90"/>
      <c r="L75" s="88"/>
      <c r="M75" s="88"/>
      <c r="N75" s="87"/>
      <c r="O75" s="87"/>
      <c r="P75" s="87"/>
      <c r="Q75" s="87"/>
      <c r="R75" s="59"/>
      <c r="S75" s="40"/>
      <c r="T75" s="90"/>
      <c r="U75" s="88"/>
      <c r="V75" s="88"/>
      <c r="W75" s="88"/>
      <c r="X75" s="40"/>
      <c r="Y75" s="90"/>
      <c r="Z75" s="88" t="s">
        <v>411</v>
      </c>
      <c r="AA75" s="87" t="s">
        <v>412</v>
      </c>
      <c r="AB75" s="88" t="s">
        <v>413</v>
      </c>
      <c r="AC75" s="88"/>
      <c r="AD75" s="1">
        <v>42478</v>
      </c>
      <c r="AE75" s="1">
        <v>42478</v>
      </c>
      <c r="AF75" s="1">
        <v>42538</v>
      </c>
      <c r="AG75" s="18">
        <v>18000000</v>
      </c>
      <c r="AH75" s="61">
        <f t="shared" si="21"/>
        <v>0.94736842105263153</v>
      </c>
      <c r="AI75" s="87"/>
      <c r="AJ75" s="48"/>
      <c r="AK75" s="87"/>
      <c r="AL75" s="87"/>
      <c r="AM75" s="87"/>
      <c r="AN75" s="89"/>
      <c r="AO75" s="87"/>
      <c r="AP75" s="14"/>
      <c r="AQ75" s="86" t="str">
        <f t="shared" si="31"/>
        <v>강은혜</v>
      </c>
      <c r="AR75" s="16">
        <v>42538</v>
      </c>
      <c r="AS75" s="16">
        <v>42556</v>
      </c>
      <c r="AT75" s="7"/>
      <c r="AU75" s="14"/>
      <c r="AV75" s="16">
        <v>42565</v>
      </c>
      <c r="AW75" s="14">
        <f>SUM(AG75-AU75)</f>
        <v>18000000</v>
      </c>
      <c r="AX75" s="75"/>
      <c r="AY75" s="82"/>
      <c r="AZ75" s="75"/>
      <c r="BA75" s="82"/>
      <c r="BB75" s="75"/>
      <c r="BC75" s="82"/>
      <c r="BD75" s="75"/>
      <c r="BE75" s="82"/>
      <c r="BF75" s="75"/>
      <c r="BG75" s="82"/>
      <c r="BH75" s="75"/>
      <c r="BI75" s="82"/>
    </row>
    <row r="76" spans="1:61" ht="29.25" customHeight="1">
      <c r="A76" s="24">
        <v>70</v>
      </c>
      <c r="B76" s="26" t="s">
        <v>75</v>
      </c>
      <c r="C76" s="26" t="s">
        <v>103</v>
      </c>
      <c r="D76" s="25">
        <v>42474</v>
      </c>
      <c r="E76" s="26" t="s">
        <v>52</v>
      </c>
      <c r="F76" s="26" t="s">
        <v>60</v>
      </c>
      <c r="G76" s="27" t="s">
        <v>429</v>
      </c>
      <c r="H76" s="27" t="str">
        <f t="shared" si="30"/>
        <v>2016년 한국만화영상진흥원 통합사업관리시스템 유지보수</v>
      </c>
      <c r="I76" s="27" t="s">
        <v>430</v>
      </c>
      <c r="J76" s="28">
        <v>10000000</v>
      </c>
      <c r="K76" s="29"/>
      <c r="L76" s="27"/>
      <c r="M76" s="27"/>
      <c r="N76" s="26"/>
      <c r="O76" s="26"/>
      <c r="P76" s="26"/>
      <c r="Q76" s="26"/>
      <c r="R76" s="60"/>
      <c r="S76" s="43"/>
      <c r="T76" s="29"/>
      <c r="U76" s="27"/>
      <c r="V76" s="27"/>
      <c r="W76" s="27"/>
      <c r="X76" s="43"/>
      <c r="Y76" s="29"/>
      <c r="Z76" s="27" t="s">
        <v>431</v>
      </c>
      <c r="AA76" s="26" t="s">
        <v>432</v>
      </c>
      <c r="AB76" s="27" t="s">
        <v>433</v>
      </c>
      <c r="AC76" s="27"/>
      <c r="AD76" s="25">
        <v>42481</v>
      </c>
      <c r="AE76" s="25">
        <v>42491</v>
      </c>
      <c r="AF76" s="25">
        <v>42735</v>
      </c>
      <c r="AG76" s="28">
        <v>8800000</v>
      </c>
      <c r="AH76" s="62">
        <f>SUM(AG76/J76)</f>
        <v>0.88</v>
      </c>
      <c r="AI76" s="26"/>
      <c r="AJ76" s="49"/>
      <c r="AK76" s="26"/>
      <c r="AL76" s="26"/>
      <c r="AM76" s="26"/>
      <c r="AN76" s="31"/>
      <c r="AO76" s="26"/>
      <c r="AP76" s="35"/>
      <c r="AQ76" s="24" t="str">
        <f t="shared" si="31"/>
        <v>이인철</v>
      </c>
      <c r="AR76" s="32"/>
      <c r="AS76" s="32"/>
      <c r="AT76" s="33"/>
      <c r="AU76" s="35"/>
      <c r="AV76" s="32"/>
      <c r="AW76" s="35"/>
      <c r="AX76" s="32">
        <v>42534</v>
      </c>
      <c r="AY76" s="83">
        <v>1100000</v>
      </c>
      <c r="AZ76" s="32"/>
      <c r="BA76" s="83"/>
      <c r="BB76" s="32"/>
      <c r="BC76" s="85"/>
      <c r="BD76" s="32"/>
      <c r="BE76" s="85"/>
      <c r="BF76" s="32"/>
      <c r="BG76" s="85"/>
      <c r="BH76" s="32"/>
      <c r="BI76" s="85"/>
    </row>
    <row r="77" spans="1:61" ht="29.25" customHeight="1">
      <c r="A77" s="86">
        <v>71</v>
      </c>
      <c r="B77" s="87" t="s">
        <v>58</v>
      </c>
      <c r="C77" s="87" t="s">
        <v>434</v>
      </c>
      <c r="D77" s="1">
        <v>42474</v>
      </c>
      <c r="E77" s="87" t="s">
        <v>52</v>
      </c>
      <c r="F77" s="87" t="s">
        <v>60</v>
      </c>
      <c r="G77" s="88" t="s">
        <v>435</v>
      </c>
      <c r="H77" s="88" t="str">
        <f>G77</f>
        <v>2016 한중일 신인만화가 콘테스트 참가자 항공권 구매 및 부대업무 용역</v>
      </c>
      <c r="I77" s="88" t="s">
        <v>436</v>
      </c>
      <c r="J77" s="18">
        <v>4520940</v>
      </c>
      <c r="K77" s="90"/>
      <c r="L77" s="88"/>
      <c r="M77" s="88"/>
      <c r="N77" s="87"/>
      <c r="O77" s="87"/>
      <c r="P77" s="87"/>
      <c r="Q77" s="87"/>
      <c r="R77" s="59"/>
      <c r="S77" s="40"/>
      <c r="T77" s="90"/>
      <c r="U77" s="88"/>
      <c r="V77" s="88"/>
      <c r="W77" s="88"/>
      <c r="X77" s="40"/>
      <c r="Y77" s="90"/>
      <c r="Z77" s="88" t="s">
        <v>437</v>
      </c>
      <c r="AA77" s="87" t="s">
        <v>438</v>
      </c>
      <c r="AB77" s="88" t="s">
        <v>439</v>
      </c>
      <c r="AC77" s="88"/>
      <c r="AD77" s="1">
        <v>42482</v>
      </c>
      <c r="AE77" s="1">
        <v>42482</v>
      </c>
      <c r="AF77" s="1">
        <v>42487</v>
      </c>
      <c r="AG77" s="18">
        <v>4480940</v>
      </c>
      <c r="AH77" s="61">
        <f t="shared" ref="AH77:AH80" si="33">SUM(AG77/J77)</f>
        <v>0.99115228248992471</v>
      </c>
      <c r="AI77" s="87"/>
      <c r="AJ77" s="48"/>
      <c r="AK77" s="87"/>
      <c r="AL77" s="87"/>
      <c r="AM77" s="87"/>
      <c r="AN77" s="89"/>
      <c r="AO77" s="87"/>
      <c r="AP77" s="14"/>
      <c r="AQ77" s="86" t="str">
        <f>C77</f>
        <v>김현덕</v>
      </c>
      <c r="AR77" s="16">
        <v>42486</v>
      </c>
      <c r="AS77" s="16">
        <v>42486</v>
      </c>
      <c r="AT77" s="7"/>
      <c r="AU77" s="14"/>
      <c r="AV77" s="16">
        <v>42487</v>
      </c>
      <c r="AW77" s="14">
        <f>SUM(AG77-AU77)</f>
        <v>4480940</v>
      </c>
      <c r="AX77" s="75"/>
      <c r="AY77" s="82"/>
      <c r="AZ77" s="75"/>
      <c r="BA77" s="82"/>
      <c r="BB77" s="75"/>
      <c r="BC77" s="82"/>
      <c r="BD77" s="75"/>
      <c r="BE77" s="82"/>
      <c r="BF77" s="75"/>
      <c r="BG77" s="82"/>
      <c r="BH77" s="75"/>
      <c r="BI77" s="82"/>
    </row>
    <row r="78" spans="1:61" ht="29.25" customHeight="1">
      <c r="A78" s="86">
        <v>72</v>
      </c>
      <c r="B78" s="87" t="s">
        <v>83</v>
      </c>
      <c r="C78" s="87" t="s">
        <v>259</v>
      </c>
      <c r="D78" s="1">
        <v>42481</v>
      </c>
      <c r="E78" s="87" t="s">
        <v>52</v>
      </c>
      <c r="F78" s="87" t="s">
        <v>60</v>
      </c>
      <c r="G78" s="88" t="s">
        <v>440</v>
      </c>
      <c r="H78" s="88" t="str">
        <f t="shared" ref="H78:H79" si="34">G78</f>
        <v>2016 한국만화박물관 어린이날 이벤트 행사 용역</v>
      </c>
      <c r="I78" s="88" t="s">
        <v>391</v>
      </c>
      <c r="J78" s="18">
        <v>9317000</v>
      </c>
      <c r="K78" s="90"/>
      <c r="L78" s="88"/>
      <c r="M78" s="88"/>
      <c r="N78" s="87"/>
      <c r="O78" s="87"/>
      <c r="P78" s="87"/>
      <c r="Q78" s="87"/>
      <c r="R78" s="59"/>
      <c r="S78" s="40"/>
      <c r="T78" s="90"/>
      <c r="U78" s="88"/>
      <c r="V78" s="88"/>
      <c r="W78" s="88"/>
      <c r="X78" s="40"/>
      <c r="Y78" s="90"/>
      <c r="Z78" s="88" t="s">
        <v>150</v>
      </c>
      <c r="AA78" s="87" t="s">
        <v>151</v>
      </c>
      <c r="AB78" s="88" t="s">
        <v>152</v>
      </c>
      <c r="AC78" s="88"/>
      <c r="AD78" s="1">
        <v>42485</v>
      </c>
      <c r="AE78" s="1">
        <v>42485</v>
      </c>
      <c r="AF78" s="1">
        <v>42507</v>
      </c>
      <c r="AG78" s="18">
        <v>9075000</v>
      </c>
      <c r="AH78" s="61">
        <f t="shared" si="33"/>
        <v>0.97402597402597402</v>
      </c>
      <c r="AI78" s="87" t="s">
        <v>480</v>
      </c>
      <c r="AJ78" s="16">
        <v>42492</v>
      </c>
      <c r="AK78" s="87" t="s">
        <v>481</v>
      </c>
      <c r="AL78" s="87"/>
      <c r="AM78" s="87"/>
      <c r="AN78" s="89"/>
      <c r="AO78" s="87"/>
      <c r="AP78" s="14">
        <v>10967000</v>
      </c>
      <c r="AQ78" s="86" t="str">
        <f t="shared" ref="AQ78:AQ79" si="35">C78</f>
        <v>김현재</v>
      </c>
      <c r="AR78" s="16">
        <v>42507</v>
      </c>
      <c r="AS78" s="16">
        <v>42508</v>
      </c>
      <c r="AT78" s="7"/>
      <c r="AU78" s="14"/>
      <c r="AV78" s="16">
        <v>42514</v>
      </c>
      <c r="AW78" s="14">
        <f>SUM(AP78-AU78)</f>
        <v>10967000</v>
      </c>
      <c r="AX78" s="75"/>
      <c r="AY78" s="82"/>
      <c r="AZ78" s="75"/>
      <c r="BA78" s="82"/>
      <c r="BB78" s="75"/>
      <c r="BC78" s="82"/>
      <c r="BD78" s="75"/>
      <c r="BE78" s="82"/>
      <c r="BF78" s="75"/>
      <c r="BG78" s="82"/>
      <c r="BH78" s="75"/>
      <c r="BI78" s="82"/>
    </row>
    <row r="79" spans="1:61" ht="29.25" customHeight="1">
      <c r="A79" s="86">
        <v>73</v>
      </c>
      <c r="B79" s="87" t="s">
        <v>441</v>
      </c>
      <c r="C79" s="87" t="s">
        <v>146</v>
      </c>
      <c r="D79" s="1">
        <v>42481</v>
      </c>
      <c r="E79" s="87" t="s">
        <v>195</v>
      </c>
      <c r="F79" s="87" t="s">
        <v>60</v>
      </c>
      <c r="G79" s="88" t="s">
        <v>442</v>
      </c>
      <c r="H79" s="88" t="str">
        <f t="shared" si="34"/>
        <v>공공시설 내 만화카페 및 갤러리 조성공사</v>
      </c>
      <c r="I79" s="88" t="s">
        <v>443</v>
      </c>
      <c r="J79" s="18">
        <v>19980000</v>
      </c>
      <c r="K79" s="90"/>
      <c r="L79" s="88"/>
      <c r="M79" s="88"/>
      <c r="N79" s="87"/>
      <c r="O79" s="87"/>
      <c r="P79" s="87"/>
      <c r="Q79" s="87"/>
      <c r="R79" s="59"/>
      <c r="S79" s="40"/>
      <c r="T79" s="90"/>
      <c r="U79" s="88"/>
      <c r="V79" s="88"/>
      <c r="W79" s="88"/>
      <c r="X79" s="40"/>
      <c r="Y79" s="90"/>
      <c r="Z79" s="88" t="s">
        <v>344</v>
      </c>
      <c r="AA79" s="87" t="s">
        <v>282</v>
      </c>
      <c r="AB79" s="88" t="s">
        <v>283</v>
      </c>
      <c r="AC79" s="88"/>
      <c r="AD79" s="1">
        <v>42486</v>
      </c>
      <c r="AE79" s="1">
        <v>42486</v>
      </c>
      <c r="AF79" s="1">
        <v>42499</v>
      </c>
      <c r="AG79" s="18">
        <v>19200000</v>
      </c>
      <c r="AH79" s="61">
        <f t="shared" si="33"/>
        <v>0.96096096096096095</v>
      </c>
      <c r="AI79" s="87"/>
      <c r="AJ79" s="48"/>
      <c r="AK79" s="87"/>
      <c r="AL79" s="87"/>
      <c r="AM79" s="87"/>
      <c r="AN79" s="89"/>
      <c r="AO79" s="87"/>
      <c r="AP79" s="14"/>
      <c r="AQ79" s="86" t="str">
        <f t="shared" si="35"/>
        <v>이소현</v>
      </c>
      <c r="AR79" s="16">
        <v>42499</v>
      </c>
      <c r="AS79" s="16">
        <v>42499</v>
      </c>
      <c r="AT79" s="7"/>
      <c r="AU79" s="14"/>
      <c r="AV79" s="16">
        <v>42502</v>
      </c>
      <c r="AW79" s="14">
        <f>SUM(AG79-AU79)</f>
        <v>19200000</v>
      </c>
      <c r="AX79" s="75"/>
      <c r="AY79" s="82"/>
      <c r="AZ79" s="75"/>
      <c r="BA79" s="82"/>
      <c r="BB79" s="75"/>
      <c r="BC79" s="82"/>
      <c r="BD79" s="75"/>
      <c r="BE79" s="82"/>
      <c r="BF79" s="75"/>
      <c r="BG79" s="82"/>
      <c r="BH79" s="75"/>
      <c r="BI79" s="82"/>
    </row>
    <row r="80" spans="1:61" ht="29.25" customHeight="1">
      <c r="A80" s="86">
        <v>74</v>
      </c>
      <c r="B80" s="87" t="s">
        <v>75</v>
      </c>
      <c r="C80" s="87" t="s">
        <v>349</v>
      </c>
      <c r="D80" s="1">
        <v>42482</v>
      </c>
      <c r="E80" s="87" t="s">
        <v>195</v>
      </c>
      <c r="F80" s="87" t="s">
        <v>60</v>
      </c>
      <c r="G80" s="88" t="s">
        <v>444</v>
      </c>
      <c r="H80" s="88" t="str">
        <f>G80</f>
        <v>만화영상진흥원 지상주차장 출입구 가로등 설치공사</v>
      </c>
      <c r="I80" s="88" t="s">
        <v>445</v>
      </c>
      <c r="J80" s="18">
        <v>1891000</v>
      </c>
      <c r="K80" s="90"/>
      <c r="L80" s="88"/>
      <c r="M80" s="88"/>
      <c r="N80" s="87"/>
      <c r="O80" s="87"/>
      <c r="P80" s="87"/>
      <c r="Q80" s="87"/>
      <c r="R80" s="59"/>
      <c r="S80" s="40"/>
      <c r="T80" s="90"/>
      <c r="U80" s="88"/>
      <c r="V80" s="88"/>
      <c r="W80" s="88"/>
      <c r="X80" s="40"/>
      <c r="Y80" s="90"/>
      <c r="Z80" s="88" t="s">
        <v>446</v>
      </c>
      <c r="AA80" s="87" t="s">
        <v>447</v>
      </c>
      <c r="AB80" s="88" t="s">
        <v>448</v>
      </c>
      <c r="AC80" s="88"/>
      <c r="AD80" s="1">
        <v>42486</v>
      </c>
      <c r="AE80" s="1">
        <v>42486</v>
      </c>
      <c r="AF80" s="1">
        <v>42500</v>
      </c>
      <c r="AG80" s="18">
        <v>1479000</v>
      </c>
      <c r="AH80" s="61">
        <f t="shared" si="33"/>
        <v>0.78212585933368584</v>
      </c>
      <c r="AI80" s="87"/>
      <c r="AJ80" s="48"/>
      <c r="AK80" s="87"/>
      <c r="AL80" s="87"/>
      <c r="AM80" s="87"/>
      <c r="AN80" s="89"/>
      <c r="AO80" s="87"/>
      <c r="AP80" s="14"/>
      <c r="AQ80" s="86" t="str">
        <f>C80</f>
        <v>정기선</v>
      </c>
      <c r="AR80" s="16">
        <v>42500</v>
      </c>
      <c r="AS80" s="16">
        <v>42500</v>
      </c>
      <c r="AT80" s="7"/>
      <c r="AU80" s="14"/>
      <c r="AV80" s="16">
        <v>42502</v>
      </c>
      <c r="AW80" s="14">
        <f>SUM(AG80-AU80)</f>
        <v>1479000</v>
      </c>
      <c r="AX80" s="75"/>
      <c r="AY80" s="82"/>
      <c r="AZ80" s="75"/>
      <c r="BA80" s="82"/>
      <c r="BB80" s="75"/>
      <c r="BC80" s="82"/>
      <c r="BD80" s="75"/>
      <c r="BE80" s="82"/>
      <c r="BF80" s="75"/>
      <c r="BG80" s="82"/>
      <c r="BH80" s="75"/>
      <c r="BI80" s="82"/>
    </row>
    <row r="81" spans="1:61" ht="29.25" customHeight="1">
      <c r="A81" s="24">
        <v>75</v>
      </c>
      <c r="B81" s="26" t="s">
        <v>75</v>
      </c>
      <c r="C81" s="26" t="s">
        <v>103</v>
      </c>
      <c r="D81" s="25">
        <v>42424</v>
      </c>
      <c r="E81" s="26" t="s">
        <v>52</v>
      </c>
      <c r="F81" s="26" t="s">
        <v>289</v>
      </c>
      <c r="G81" s="27" t="s">
        <v>449</v>
      </c>
      <c r="H81" s="27" t="str">
        <f t="shared" ref="H81:H85" si="36">G81</f>
        <v>2016년 한국만화영상진흥원 경영자원통합관리시스템 유지보수 용역</v>
      </c>
      <c r="I81" s="27" t="s">
        <v>450</v>
      </c>
      <c r="J81" s="28">
        <v>16390000</v>
      </c>
      <c r="K81" s="29"/>
      <c r="L81" s="27"/>
      <c r="M81" s="37"/>
      <c r="N81" s="26"/>
      <c r="O81" s="26"/>
      <c r="P81" s="26"/>
      <c r="Q81" s="26"/>
      <c r="R81" s="60"/>
      <c r="S81" s="43"/>
      <c r="T81" s="29"/>
      <c r="U81" s="27"/>
      <c r="V81" s="27"/>
      <c r="W81" s="27"/>
      <c r="X81" s="43"/>
      <c r="Y81" s="29"/>
      <c r="Z81" s="27" t="s">
        <v>451</v>
      </c>
      <c r="AA81" s="26" t="s">
        <v>452</v>
      </c>
      <c r="AB81" s="27" t="s">
        <v>453</v>
      </c>
      <c r="AC81" s="27"/>
      <c r="AD81" s="25">
        <v>42487</v>
      </c>
      <c r="AE81" s="25">
        <v>42487</v>
      </c>
      <c r="AF81" s="25">
        <v>42735</v>
      </c>
      <c r="AG81" s="28">
        <v>15570000</v>
      </c>
      <c r="AH81" s="62">
        <f>SUM(AG81/J81)</f>
        <v>0.94996949359365468</v>
      </c>
      <c r="AI81" s="26"/>
      <c r="AJ81" s="49"/>
      <c r="AK81" s="26"/>
      <c r="AL81" s="26"/>
      <c r="AM81" s="26"/>
      <c r="AN81" s="31"/>
      <c r="AO81" s="26"/>
      <c r="AP81" s="35"/>
      <c r="AQ81" s="24" t="str">
        <f t="shared" ref="AQ81:AQ85" si="37">C81</f>
        <v>이인철</v>
      </c>
      <c r="AR81" s="32"/>
      <c r="AS81" s="32"/>
      <c r="AT81" s="33"/>
      <c r="AU81" s="35"/>
      <c r="AV81" s="32"/>
      <c r="AW81" s="35"/>
      <c r="AX81" s="32"/>
      <c r="AY81" s="83"/>
      <c r="AZ81" s="76"/>
      <c r="BA81" s="85"/>
      <c r="BB81" s="76"/>
      <c r="BC81" s="85"/>
      <c r="BD81" s="76"/>
      <c r="BE81" s="85"/>
      <c r="BF81" s="76"/>
      <c r="BG81" s="85"/>
      <c r="BH81" s="76"/>
      <c r="BI81" s="85"/>
    </row>
    <row r="82" spans="1:61" ht="29.25" customHeight="1">
      <c r="A82" s="86">
        <v>76</v>
      </c>
      <c r="B82" s="87" t="s">
        <v>75</v>
      </c>
      <c r="C82" s="87" t="s">
        <v>103</v>
      </c>
      <c r="D82" s="1">
        <v>42467</v>
      </c>
      <c r="E82" s="87" t="s">
        <v>91</v>
      </c>
      <c r="F82" s="87" t="s">
        <v>60</v>
      </c>
      <c r="G82" s="88" t="s">
        <v>454</v>
      </c>
      <c r="H82" s="88" t="str">
        <f t="shared" si="36"/>
        <v>전자결재시스템 서버용 하드디스크 구입</v>
      </c>
      <c r="I82" s="88" t="s">
        <v>455</v>
      </c>
      <c r="J82" s="18">
        <v>690000</v>
      </c>
      <c r="K82" s="90"/>
      <c r="L82" s="88"/>
      <c r="M82" s="20"/>
      <c r="N82" s="87"/>
      <c r="O82" s="87"/>
      <c r="P82" s="87"/>
      <c r="Q82" s="87"/>
      <c r="R82" s="59"/>
      <c r="S82" s="40"/>
      <c r="T82" s="90"/>
      <c r="U82" s="88"/>
      <c r="V82" s="88"/>
      <c r="W82" s="88"/>
      <c r="X82" s="40"/>
      <c r="Y82" s="90"/>
      <c r="Z82" s="88" t="s">
        <v>110</v>
      </c>
      <c r="AA82" s="87" t="s">
        <v>111</v>
      </c>
      <c r="AB82" s="88" t="s">
        <v>112</v>
      </c>
      <c r="AC82" s="88"/>
      <c r="AD82" s="1">
        <v>42487</v>
      </c>
      <c r="AE82" s="1"/>
      <c r="AF82" s="1">
        <v>42503</v>
      </c>
      <c r="AG82" s="18">
        <v>620000</v>
      </c>
      <c r="AH82" s="61">
        <f t="shared" ref="AH82:AH94" si="38">SUM(AG82/J82)</f>
        <v>0.89855072463768115</v>
      </c>
      <c r="AI82" s="87"/>
      <c r="AJ82" s="48"/>
      <c r="AK82" s="87"/>
      <c r="AL82" s="87"/>
      <c r="AM82" s="87"/>
      <c r="AN82" s="89"/>
      <c r="AO82" s="87"/>
      <c r="AP82" s="14"/>
      <c r="AQ82" s="86" t="str">
        <f t="shared" si="37"/>
        <v>이인철</v>
      </c>
      <c r="AR82" s="16">
        <v>42503</v>
      </c>
      <c r="AS82" s="16">
        <v>42503</v>
      </c>
      <c r="AT82" s="7"/>
      <c r="AU82" s="14"/>
      <c r="AV82" s="16">
        <v>42514</v>
      </c>
      <c r="AW82" s="14">
        <f>SUM(AG82-AU82)</f>
        <v>620000</v>
      </c>
      <c r="AX82" s="75"/>
      <c r="AY82" s="82"/>
      <c r="AZ82" s="75"/>
      <c r="BA82" s="82"/>
      <c r="BB82" s="75"/>
      <c r="BC82" s="82"/>
      <c r="BD82" s="75"/>
      <c r="BE82" s="82"/>
      <c r="BF82" s="75"/>
      <c r="BG82" s="82"/>
      <c r="BH82" s="75"/>
      <c r="BI82" s="82"/>
    </row>
    <row r="83" spans="1:61" ht="29.25" customHeight="1">
      <c r="A83" s="86">
        <v>77</v>
      </c>
      <c r="B83" s="87" t="s">
        <v>153</v>
      </c>
      <c r="C83" s="87" t="s">
        <v>456</v>
      </c>
      <c r="D83" s="1">
        <v>42478</v>
      </c>
      <c r="E83" s="87" t="s">
        <v>52</v>
      </c>
      <c r="F83" s="87" t="s">
        <v>60</v>
      </c>
      <c r="G83" s="88" t="s">
        <v>457</v>
      </c>
      <c r="H83" s="88" t="str">
        <f t="shared" si="36"/>
        <v>웹툰산업 내의 광고/마케팅 황용사례 및 가치평가 연구용역</v>
      </c>
      <c r="I83" s="88" t="s">
        <v>458</v>
      </c>
      <c r="J83" s="18">
        <v>19200000</v>
      </c>
      <c r="K83" s="90"/>
      <c r="L83" s="88"/>
      <c r="M83" s="88"/>
      <c r="N83" s="87"/>
      <c r="O83" s="87"/>
      <c r="P83" s="87"/>
      <c r="Q83" s="87"/>
      <c r="R83" s="59"/>
      <c r="S83" s="40"/>
      <c r="T83" s="90"/>
      <c r="U83" s="88"/>
      <c r="V83" s="88"/>
      <c r="W83" s="88"/>
      <c r="X83" s="40"/>
      <c r="Y83" s="90"/>
      <c r="Z83" s="88" t="s">
        <v>459</v>
      </c>
      <c r="AA83" s="87" t="s">
        <v>460</v>
      </c>
      <c r="AB83" s="88" t="s">
        <v>461</v>
      </c>
      <c r="AC83" s="88"/>
      <c r="AD83" s="1">
        <v>42487</v>
      </c>
      <c r="AE83" s="1">
        <v>42487</v>
      </c>
      <c r="AF83" s="1">
        <v>42576</v>
      </c>
      <c r="AG83" s="18">
        <v>17800000</v>
      </c>
      <c r="AH83" s="61">
        <f t="shared" si="38"/>
        <v>0.92708333333333337</v>
      </c>
      <c r="AI83" s="87"/>
      <c r="AJ83" s="48"/>
      <c r="AK83" s="87"/>
      <c r="AL83" s="87"/>
      <c r="AM83" s="87"/>
      <c r="AN83" s="89"/>
      <c r="AO83" s="87"/>
      <c r="AP83" s="14"/>
      <c r="AQ83" s="86" t="str">
        <f t="shared" si="37"/>
        <v>최원혁</v>
      </c>
      <c r="AR83" s="16"/>
      <c r="AS83" s="16"/>
      <c r="AT83" s="7"/>
      <c r="AU83" s="14"/>
      <c r="AV83" s="16"/>
      <c r="AW83" s="14"/>
      <c r="AX83" s="75"/>
      <c r="AY83" s="82"/>
      <c r="AZ83" s="75"/>
      <c r="BA83" s="82"/>
      <c r="BB83" s="75"/>
      <c r="BC83" s="82"/>
      <c r="BD83" s="75"/>
      <c r="BE83" s="82"/>
      <c r="BF83" s="75"/>
      <c r="BG83" s="82"/>
      <c r="BH83" s="75"/>
      <c r="BI83" s="82"/>
    </row>
    <row r="84" spans="1:61" ht="29.25" customHeight="1">
      <c r="A84" s="86">
        <v>78</v>
      </c>
      <c r="B84" s="87" t="s">
        <v>83</v>
      </c>
      <c r="C84" s="87" t="s">
        <v>259</v>
      </c>
      <c r="D84" s="1">
        <v>42486</v>
      </c>
      <c r="E84" s="87" t="s">
        <v>52</v>
      </c>
      <c r="F84" s="87" t="s">
        <v>60</v>
      </c>
      <c r="G84" s="88" t="s">
        <v>462</v>
      </c>
      <c r="H84" s="88" t="str">
        <f t="shared" si="36"/>
        <v>한국만화박물관 4D상영관 라이더 의자 수리</v>
      </c>
      <c r="I84" s="88" t="s">
        <v>463</v>
      </c>
      <c r="J84" s="18">
        <v>4015000</v>
      </c>
      <c r="K84" s="90"/>
      <c r="L84" s="88"/>
      <c r="M84" s="88"/>
      <c r="N84" s="87"/>
      <c r="O84" s="87"/>
      <c r="P84" s="87"/>
      <c r="Q84" s="87"/>
      <c r="R84" s="59"/>
      <c r="S84" s="40"/>
      <c r="T84" s="90"/>
      <c r="U84" s="88"/>
      <c r="V84" s="88"/>
      <c r="W84" s="88"/>
      <c r="X84" s="40"/>
      <c r="Y84" s="90"/>
      <c r="Z84" s="88" t="s">
        <v>380</v>
      </c>
      <c r="AA84" s="87" t="s">
        <v>381</v>
      </c>
      <c r="AB84" s="88" t="s">
        <v>382</v>
      </c>
      <c r="AC84" s="88"/>
      <c r="AD84" s="1">
        <v>42488</v>
      </c>
      <c r="AE84" s="1">
        <v>42488</v>
      </c>
      <c r="AF84" s="1">
        <v>42489</v>
      </c>
      <c r="AG84" s="18">
        <v>3630000</v>
      </c>
      <c r="AH84" s="61">
        <f t="shared" si="38"/>
        <v>0.90410958904109584</v>
      </c>
      <c r="AI84" s="87"/>
      <c r="AJ84" s="48"/>
      <c r="AK84" s="87"/>
      <c r="AL84" s="87"/>
      <c r="AM84" s="87"/>
      <c r="AN84" s="89"/>
      <c r="AO84" s="87"/>
      <c r="AP84" s="14"/>
      <c r="AQ84" s="86" t="str">
        <f t="shared" si="37"/>
        <v>김현재</v>
      </c>
      <c r="AR84" s="16">
        <v>42488</v>
      </c>
      <c r="AS84" s="16">
        <v>42489</v>
      </c>
      <c r="AT84" s="7"/>
      <c r="AU84" s="14"/>
      <c r="AV84" s="16">
        <v>42502</v>
      </c>
      <c r="AW84" s="14">
        <f t="shared" ref="AW84:AW90" si="39">SUM(AG84-AU84)</f>
        <v>3630000</v>
      </c>
      <c r="AX84" s="75"/>
      <c r="AY84" s="82"/>
      <c r="AZ84" s="75"/>
      <c r="BA84" s="82"/>
      <c r="BB84" s="75"/>
      <c r="BC84" s="82"/>
      <c r="BD84" s="75"/>
      <c r="BE84" s="82"/>
      <c r="BF84" s="75"/>
      <c r="BG84" s="82"/>
      <c r="BH84" s="75"/>
      <c r="BI84" s="82"/>
    </row>
    <row r="85" spans="1:61" ht="29.25" customHeight="1">
      <c r="A85" s="86">
        <v>79</v>
      </c>
      <c r="B85" s="87" t="s">
        <v>393</v>
      </c>
      <c r="C85" s="87" t="s">
        <v>425</v>
      </c>
      <c r="D85" s="1">
        <v>42487</v>
      </c>
      <c r="E85" s="87" t="s">
        <v>52</v>
      </c>
      <c r="F85" s="87" t="s">
        <v>60</v>
      </c>
      <c r="G85" s="88" t="s">
        <v>464</v>
      </c>
      <c r="H85" s="88" t="str">
        <f t="shared" si="36"/>
        <v>제19회 부천국제만화축제 사전홍보영상 제작</v>
      </c>
      <c r="I85" s="88" t="s">
        <v>465</v>
      </c>
      <c r="J85" s="18">
        <v>2100000</v>
      </c>
      <c r="K85" s="90"/>
      <c r="L85" s="88"/>
      <c r="M85" s="88"/>
      <c r="N85" s="87"/>
      <c r="O85" s="87"/>
      <c r="P85" s="87"/>
      <c r="Q85" s="87"/>
      <c r="R85" s="59"/>
      <c r="S85" s="40"/>
      <c r="T85" s="90"/>
      <c r="U85" s="88"/>
      <c r="V85" s="88"/>
      <c r="W85" s="88"/>
      <c r="X85" s="40"/>
      <c r="Y85" s="90"/>
      <c r="Z85" s="88" t="s">
        <v>255</v>
      </c>
      <c r="AA85" s="86" t="s">
        <v>256</v>
      </c>
      <c r="AB85" s="88" t="s">
        <v>257</v>
      </c>
      <c r="AC85" s="88"/>
      <c r="AD85" s="1">
        <v>42489</v>
      </c>
      <c r="AE85" s="1">
        <v>42489</v>
      </c>
      <c r="AF85" s="1">
        <v>42492</v>
      </c>
      <c r="AG85" s="18">
        <v>2000000</v>
      </c>
      <c r="AH85" s="61">
        <f t="shared" si="38"/>
        <v>0.95238095238095233</v>
      </c>
      <c r="AI85" s="87"/>
      <c r="AJ85" s="48"/>
      <c r="AK85" s="87"/>
      <c r="AL85" s="87"/>
      <c r="AM85" s="87"/>
      <c r="AN85" s="89"/>
      <c r="AO85" s="87"/>
      <c r="AP85" s="14"/>
      <c r="AQ85" s="86" t="str">
        <f t="shared" si="37"/>
        <v>박혜수</v>
      </c>
      <c r="AR85" s="16">
        <v>42492</v>
      </c>
      <c r="AS85" s="16">
        <v>42494</v>
      </c>
      <c r="AT85" s="7"/>
      <c r="AU85" s="14"/>
      <c r="AV85" s="16">
        <v>42499</v>
      </c>
      <c r="AW85" s="14">
        <f t="shared" si="39"/>
        <v>2000000</v>
      </c>
      <c r="AX85" s="75"/>
      <c r="AY85" s="82"/>
      <c r="AZ85" s="75"/>
      <c r="BA85" s="82"/>
      <c r="BB85" s="75"/>
      <c r="BC85" s="82"/>
      <c r="BD85" s="75"/>
      <c r="BE85" s="82"/>
      <c r="BF85" s="75"/>
      <c r="BG85" s="82"/>
      <c r="BH85" s="75"/>
      <c r="BI85" s="82"/>
    </row>
    <row r="86" spans="1:61" ht="29.25" customHeight="1">
      <c r="A86" s="86">
        <v>80</v>
      </c>
      <c r="B86" s="87" t="s">
        <v>83</v>
      </c>
      <c r="C86" s="87" t="s">
        <v>205</v>
      </c>
      <c r="D86" s="1">
        <v>42487</v>
      </c>
      <c r="E86" s="87" t="s">
        <v>91</v>
      </c>
      <c r="F86" s="87" t="s">
        <v>60</v>
      </c>
      <c r="G86" s="88" t="s">
        <v>466</v>
      </c>
      <c r="H86" s="88" t="str">
        <f>G86</f>
        <v>기획전시 「소녀, 순정을 그리다」 도록 제작</v>
      </c>
      <c r="I86" s="88" t="s">
        <v>467</v>
      </c>
      <c r="J86" s="18">
        <v>8300000</v>
      </c>
      <c r="K86" s="90"/>
      <c r="L86" s="88"/>
      <c r="M86" s="88"/>
      <c r="N86" s="87"/>
      <c r="O86" s="87"/>
      <c r="P86" s="87"/>
      <c r="Q86" s="87"/>
      <c r="R86" s="59"/>
      <c r="S86" s="40"/>
      <c r="T86" s="90"/>
      <c r="U86" s="88"/>
      <c r="V86" s="88"/>
      <c r="W86" s="88"/>
      <c r="X86" s="40"/>
      <c r="Y86" s="90"/>
      <c r="Z86" s="88" t="s">
        <v>179</v>
      </c>
      <c r="AA86" s="87" t="s">
        <v>180</v>
      </c>
      <c r="AB86" s="88" t="s">
        <v>181</v>
      </c>
      <c r="AC86" s="88"/>
      <c r="AD86" s="1">
        <v>42489</v>
      </c>
      <c r="AE86" s="1"/>
      <c r="AF86" s="1">
        <v>42494</v>
      </c>
      <c r="AG86" s="18">
        <v>7822000</v>
      </c>
      <c r="AH86" s="61">
        <f t="shared" si="38"/>
        <v>0.94240963855421689</v>
      </c>
      <c r="AI86" s="87"/>
      <c r="AJ86" s="48"/>
      <c r="AK86" s="87"/>
      <c r="AL86" s="87"/>
      <c r="AM86" s="87"/>
      <c r="AN86" s="89"/>
      <c r="AO86" s="87"/>
      <c r="AP86" s="14"/>
      <c r="AQ86" s="86" t="str">
        <f>C86</f>
        <v>서정임</v>
      </c>
      <c r="AR86" s="16">
        <v>42494</v>
      </c>
      <c r="AS86" s="16">
        <v>42494</v>
      </c>
      <c r="AT86" s="7"/>
      <c r="AU86" s="14"/>
      <c r="AV86" s="16">
        <v>42509</v>
      </c>
      <c r="AW86" s="14">
        <f t="shared" si="39"/>
        <v>7822000</v>
      </c>
      <c r="AX86" s="75"/>
      <c r="AY86" s="82"/>
      <c r="AZ86" s="75"/>
      <c r="BA86" s="82"/>
      <c r="BB86" s="75"/>
      <c r="BC86" s="82"/>
      <c r="BD86" s="75"/>
      <c r="BE86" s="82"/>
      <c r="BF86" s="75"/>
      <c r="BG86" s="82"/>
      <c r="BH86" s="75"/>
      <c r="BI86" s="82"/>
    </row>
    <row r="87" spans="1:61" ht="29.25" customHeight="1">
      <c r="A87" s="86">
        <v>81</v>
      </c>
      <c r="B87" s="87" t="s">
        <v>83</v>
      </c>
      <c r="C87" s="87" t="s">
        <v>205</v>
      </c>
      <c r="D87" s="1">
        <v>42488</v>
      </c>
      <c r="E87" s="87" t="s">
        <v>91</v>
      </c>
      <c r="F87" s="87" t="s">
        <v>60</v>
      </c>
      <c r="G87" s="88" t="s">
        <v>468</v>
      </c>
      <c r="H87" s="88" t="str">
        <f>G87</f>
        <v>기획전시 「소녀, 순정을 그리다」 전시용 액자 구입</v>
      </c>
      <c r="I87" s="88" t="s">
        <v>469</v>
      </c>
      <c r="J87" s="18">
        <v>7950000</v>
      </c>
      <c r="K87" s="90"/>
      <c r="L87" s="88"/>
      <c r="M87" s="88"/>
      <c r="N87" s="87"/>
      <c r="O87" s="87"/>
      <c r="P87" s="87"/>
      <c r="Q87" s="87"/>
      <c r="R87" s="59"/>
      <c r="S87" s="40"/>
      <c r="T87" s="90"/>
      <c r="U87" s="88"/>
      <c r="V87" s="88"/>
      <c r="W87" s="88"/>
      <c r="X87" s="40"/>
      <c r="Y87" s="90"/>
      <c r="Z87" s="88" t="s">
        <v>470</v>
      </c>
      <c r="AA87" s="87" t="s">
        <v>471</v>
      </c>
      <c r="AB87" s="88" t="s">
        <v>472</v>
      </c>
      <c r="AC87" s="88"/>
      <c r="AD87" s="1">
        <v>42489</v>
      </c>
      <c r="AE87" s="1"/>
      <c r="AF87" s="1">
        <v>42494</v>
      </c>
      <c r="AG87" s="18">
        <v>7393500</v>
      </c>
      <c r="AH87" s="61">
        <f t="shared" si="38"/>
        <v>0.93</v>
      </c>
      <c r="AI87" s="87"/>
      <c r="AJ87" s="48"/>
      <c r="AK87" s="87"/>
      <c r="AL87" s="87"/>
      <c r="AM87" s="87"/>
      <c r="AN87" s="89"/>
      <c r="AO87" s="87"/>
      <c r="AP87" s="14"/>
      <c r="AQ87" s="86" t="str">
        <f>C87</f>
        <v>서정임</v>
      </c>
      <c r="AR87" s="16">
        <v>42494</v>
      </c>
      <c r="AS87" s="16">
        <v>42494</v>
      </c>
      <c r="AT87" s="7"/>
      <c r="AU87" s="14"/>
      <c r="AV87" s="16">
        <v>42509</v>
      </c>
      <c r="AW87" s="14">
        <f t="shared" si="39"/>
        <v>7393500</v>
      </c>
      <c r="AX87" s="81"/>
      <c r="AY87" s="82"/>
      <c r="AZ87" s="75"/>
      <c r="BA87" s="82"/>
      <c r="BB87" s="75"/>
      <c r="BC87" s="82"/>
      <c r="BD87" s="75"/>
      <c r="BE87" s="82"/>
      <c r="BF87" s="75"/>
      <c r="BG87" s="82"/>
      <c r="BH87" s="75"/>
      <c r="BI87" s="82"/>
    </row>
    <row r="88" spans="1:61" ht="29.25" customHeight="1">
      <c r="A88" s="86">
        <v>82</v>
      </c>
      <c r="B88" s="87" t="s">
        <v>75</v>
      </c>
      <c r="C88" s="87" t="s">
        <v>103</v>
      </c>
      <c r="D88" s="1">
        <v>42488</v>
      </c>
      <c r="E88" s="87" t="s">
        <v>52</v>
      </c>
      <c r="F88" s="87" t="s">
        <v>60</v>
      </c>
      <c r="G88" s="88" t="s">
        <v>473</v>
      </c>
      <c r="H88" s="88" t="str">
        <f>G88</f>
        <v>한국만화영상진흥원 홈페이지 내 전자견적 제출 시스템 구축</v>
      </c>
      <c r="I88" s="88" t="s">
        <v>474</v>
      </c>
      <c r="J88" s="18">
        <v>2464080</v>
      </c>
      <c r="K88" s="90"/>
      <c r="L88" s="88"/>
      <c r="M88" s="88"/>
      <c r="N88" s="87"/>
      <c r="O88" s="87"/>
      <c r="P88" s="87"/>
      <c r="Q88" s="87"/>
      <c r="R88" s="59"/>
      <c r="S88" s="40"/>
      <c r="T88" s="90"/>
      <c r="U88" s="88"/>
      <c r="V88" s="88"/>
      <c r="W88" s="88"/>
      <c r="X88" s="40"/>
      <c r="Y88" s="90"/>
      <c r="Z88" s="88" t="s">
        <v>106</v>
      </c>
      <c r="AA88" s="133" t="s">
        <v>915</v>
      </c>
      <c r="AB88" s="88" t="s">
        <v>107</v>
      </c>
      <c r="AC88" s="88"/>
      <c r="AD88" s="1">
        <v>42489</v>
      </c>
      <c r="AE88" s="1">
        <v>42489</v>
      </c>
      <c r="AF88" s="1">
        <v>42509</v>
      </c>
      <c r="AG88" s="18">
        <v>2079000</v>
      </c>
      <c r="AH88" s="61">
        <f t="shared" si="38"/>
        <v>0.84372260640888286</v>
      </c>
      <c r="AI88" s="87"/>
      <c r="AJ88" s="48"/>
      <c r="AK88" s="87"/>
      <c r="AL88" s="87"/>
      <c r="AM88" s="87"/>
      <c r="AN88" s="89"/>
      <c r="AO88" s="87"/>
      <c r="AP88" s="14"/>
      <c r="AQ88" s="86" t="str">
        <f>C88</f>
        <v>이인철</v>
      </c>
      <c r="AR88" s="16">
        <v>42508</v>
      </c>
      <c r="AS88" s="16">
        <v>42509</v>
      </c>
      <c r="AT88" s="7"/>
      <c r="AU88" s="14"/>
      <c r="AV88" s="16">
        <v>42514</v>
      </c>
      <c r="AW88" s="14">
        <f t="shared" si="39"/>
        <v>2079000</v>
      </c>
      <c r="AX88" s="75"/>
      <c r="AY88" s="82"/>
      <c r="AZ88" s="75"/>
      <c r="BA88" s="82"/>
      <c r="BB88" s="75"/>
      <c r="BC88" s="82"/>
      <c r="BD88" s="75"/>
      <c r="BE88" s="82"/>
      <c r="BF88" s="75"/>
      <c r="BG88" s="82"/>
      <c r="BH88" s="75"/>
      <c r="BI88" s="82"/>
    </row>
    <row r="89" spans="1:61" ht="29.25" customHeight="1">
      <c r="A89" s="86">
        <v>83</v>
      </c>
      <c r="B89" s="87" t="s">
        <v>83</v>
      </c>
      <c r="C89" s="87" t="s">
        <v>176</v>
      </c>
      <c r="D89" s="1">
        <v>42489</v>
      </c>
      <c r="E89" s="87" t="s">
        <v>91</v>
      </c>
      <c r="F89" s="87" t="s">
        <v>60</v>
      </c>
      <c r="G89" s="88" t="s">
        <v>475</v>
      </c>
      <c r="H89" s="88" t="str">
        <f t="shared" ref="H89:H90" si="40">G89</f>
        <v>한국만화박물관 입장권 띠지 제작</v>
      </c>
      <c r="I89" s="88" t="s">
        <v>476</v>
      </c>
      <c r="J89" s="18">
        <v>2700000</v>
      </c>
      <c r="K89" s="90"/>
      <c r="L89" s="88"/>
      <c r="M89" s="88"/>
      <c r="N89" s="87"/>
      <c r="O89" s="87"/>
      <c r="P89" s="87"/>
      <c r="Q89" s="87"/>
      <c r="R89" s="59"/>
      <c r="S89" s="40"/>
      <c r="T89" s="90"/>
      <c r="U89" s="88"/>
      <c r="V89" s="88"/>
      <c r="W89" s="88"/>
      <c r="X89" s="40"/>
      <c r="Y89" s="90"/>
      <c r="Z89" s="88" t="s">
        <v>477</v>
      </c>
      <c r="AA89" s="87" t="s">
        <v>478</v>
      </c>
      <c r="AB89" s="88" t="s">
        <v>479</v>
      </c>
      <c r="AC89" s="88"/>
      <c r="AD89" s="1">
        <v>42492</v>
      </c>
      <c r="AE89" s="1"/>
      <c r="AF89" s="1">
        <v>42494</v>
      </c>
      <c r="AG89" s="18">
        <v>2100000</v>
      </c>
      <c r="AH89" s="61">
        <f t="shared" si="38"/>
        <v>0.77777777777777779</v>
      </c>
      <c r="AI89" s="87"/>
      <c r="AJ89" s="48"/>
      <c r="AK89" s="87"/>
      <c r="AL89" s="87"/>
      <c r="AM89" s="87"/>
      <c r="AN89" s="89"/>
      <c r="AO89" s="87"/>
      <c r="AP89" s="14"/>
      <c r="AQ89" s="86" t="str">
        <f t="shared" ref="AQ89:AQ90" si="41">C89</f>
        <v>방희정</v>
      </c>
      <c r="AR89" s="16">
        <v>42494</v>
      </c>
      <c r="AS89" s="16">
        <v>42494</v>
      </c>
      <c r="AT89" s="7"/>
      <c r="AU89" s="14"/>
      <c r="AV89" s="16">
        <v>42502</v>
      </c>
      <c r="AW89" s="14">
        <f t="shared" si="39"/>
        <v>2100000</v>
      </c>
      <c r="AX89" s="75"/>
      <c r="AY89" s="82"/>
      <c r="AZ89" s="75"/>
      <c r="BA89" s="82"/>
      <c r="BB89" s="75"/>
      <c r="BC89" s="82"/>
      <c r="BD89" s="75"/>
      <c r="BE89" s="82"/>
      <c r="BF89" s="75"/>
      <c r="BG89" s="82"/>
      <c r="BH89" s="75"/>
      <c r="BI89" s="82"/>
    </row>
    <row r="90" spans="1:61" ht="29.25" customHeight="1">
      <c r="A90" s="86">
        <v>84</v>
      </c>
      <c r="B90" s="87" t="s">
        <v>83</v>
      </c>
      <c r="C90" s="87" t="s">
        <v>205</v>
      </c>
      <c r="D90" s="1">
        <v>42492</v>
      </c>
      <c r="E90" s="87" t="s">
        <v>52</v>
      </c>
      <c r="F90" s="87" t="s">
        <v>60</v>
      </c>
      <c r="G90" s="88" t="s">
        <v>491</v>
      </c>
      <c r="H90" s="88" t="str">
        <f t="shared" si="40"/>
        <v>기획전시 「소녀, 순정을 그리다」 전시설치용역</v>
      </c>
      <c r="I90" s="88" t="s">
        <v>332</v>
      </c>
      <c r="J90" s="18">
        <v>17826000</v>
      </c>
      <c r="K90" s="90"/>
      <c r="L90" s="88"/>
      <c r="M90" s="88"/>
      <c r="N90" s="87"/>
      <c r="O90" s="87"/>
      <c r="P90" s="87"/>
      <c r="Q90" s="87"/>
      <c r="R90" s="59"/>
      <c r="S90" s="40"/>
      <c r="T90" s="90"/>
      <c r="U90" s="88"/>
      <c r="V90" s="88"/>
      <c r="W90" s="88"/>
      <c r="X90" s="40"/>
      <c r="Y90" s="90"/>
      <c r="Z90" s="88" t="s">
        <v>305</v>
      </c>
      <c r="AA90" s="87" t="s">
        <v>306</v>
      </c>
      <c r="AB90" s="88" t="s">
        <v>367</v>
      </c>
      <c r="AC90" s="88"/>
      <c r="AD90" s="1">
        <v>42492</v>
      </c>
      <c r="AE90" s="1">
        <v>42492</v>
      </c>
      <c r="AF90" s="1">
        <v>42501</v>
      </c>
      <c r="AG90" s="18">
        <v>17260000</v>
      </c>
      <c r="AH90" s="61">
        <f t="shared" si="38"/>
        <v>0.96824862560305169</v>
      </c>
      <c r="AI90" s="87"/>
      <c r="AJ90" s="48"/>
      <c r="AK90" s="87"/>
      <c r="AL90" s="87"/>
      <c r="AM90" s="87"/>
      <c r="AN90" s="89"/>
      <c r="AO90" s="87"/>
      <c r="AP90" s="14"/>
      <c r="AQ90" s="86" t="str">
        <f t="shared" si="41"/>
        <v>서정임</v>
      </c>
      <c r="AR90" s="16">
        <v>42501</v>
      </c>
      <c r="AS90" s="16">
        <v>42503</v>
      </c>
      <c r="AT90" s="7"/>
      <c r="AU90" s="14"/>
      <c r="AV90" s="16">
        <v>42509</v>
      </c>
      <c r="AW90" s="14">
        <f t="shared" si="39"/>
        <v>17260000</v>
      </c>
      <c r="AX90" s="75"/>
      <c r="AY90" s="82"/>
      <c r="AZ90" s="75"/>
      <c r="BA90" s="82"/>
      <c r="BB90" s="75"/>
      <c r="BC90" s="82"/>
      <c r="BD90" s="75"/>
      <c r="BE90" s="82"/>
      <c r="BF90" s="75"/>
      <c r="BG90" s="82"/>
      <c r="BH90" s="75"/>
      <c r="BI90" s="82"/>
    </row>
    <row r="91" spans="1:61" ht="29.25" customHeight="1">
      <c r="A91" s="86">
        <v>85</v>
      </c>
      <c r="B91" s="87" t="s">
        <v>505</v>
      </c>
      <c r="C91" s="87" t="s">
        <v>90</v>
      </c>
      <c r="D91" s="1">
        <v>42465</v>
      </c>
      <c r="E91" s="87" t="s">
        <v>52</v>
      </c>
      <c r="F91" s="87" t="s">
        <v>238</v>
      </c>
      <c r="G91" s="88" t="s">
        <v>506</v>
      </c>
      <c r="H91" s="88" t="str">
        <f>G91</f>
        <v>만화애니 활용 도시활성화를 위한 만화아트마켓 사업 기획 및 운영 용역</v>
      </c>
      <c r="I91" s="88" t="s">
        <v>507</v>
      </c>
      <c r="J91" s="18">
        <v>40000000</v>
      </c>
      <c r="K91" s="90">
        <v>42479</v>
      </c>
      <c r="L91" s="88"/>
      <c r="M91" s="20"/>
      <c r="N91" s="87" t="s">
        <v>242</v>
      </c>
      <c r="O91" s="87" t="s">
        <v>117</v>
      </c>
      <c r="P91" s="87" t="s">
        <v>118</v>
      </c>
      <c r="Q91" s="87" t="s">
        <v>243</v>
      </c>
      <c r="R91" s="42">
        <v>40000000</v>
      </c>
      <c r="S91" s="42">
        <v>40000000</v>
      </c>
      <c r="T91" s="90">
        <v>42489</v>
      </c>
      <c r="U91" s="88">
        <v>2</v>
      </c>
      <c r="V91" s="88" t="s">
        <v>508</v>
      </c>
      <c r="W91" s="88" t="s">
        <v>509</v>
      </c>
      <c r="X91" s="40">
        <v>39000000</v>
      </c>
      <c r="Y91" s="90">
        <v>42489</v>
      </c>
      <c r="Z91" s="88" t="s">
        <v>508</v>
      </c>
      <c r="AA91" s="87" t="s">
        <v>510</v>
      </c>
      <c r="AB91" s="88" t="s">
        <v>509</v>
      </c>
      <c r="AC91" s="88">
        <v>1</v>
      </c>
      <c r="AD91" s="1">
        <v>42494</v>
      </c>
      <c r="AE91" s="1">
        <v>42494</v>
      </c>
      <c r="AF91" s="1">
        <v>42613</v>
      </c>
      <c r="AG91" s="18">
        <v>39000000</v>
      </c>
      <c r="AH91" s="61">
        <f t="shared" ref="AH91" si="42">SUM(AG91/S91)</f>
        <v>0.97499999999999998</v>
      </c>
      <c r="AI91" s="87"/>
      <c r="AJ91" s="48"/>
      <c r="AK91" s="87"/>
      <c r="AL91" s="87"/>
      <c r="AM91" s="87"/>
      <c r="AN91" s="89"/>
      <c r="AO91" s="87"/>
      <c r="AP91" s="14"/>
      <c r="AQ91" s="86" t="str">
        <f>C91</f>
        <v>배은영</v>
      </c>
      <c r="AR91" s="16"/>
      <c r="AS91" s="16"/>
      <c r="AT91" s="7">
        <v>42514</v>
      </c>
      <c r="AU91" s="14">
        <v>19000000</v>
      </c>
      <c r="AV91" s="16"/>
      <c r="AW91" s="14"/>
      <c r="AX91" s="75"/>
      <c r="AY91" s="82"/>
      <c r="AZ91" s="75"/>
      <c r="BA91" s="82"/>
      <c r="BB91" s="75"/>
      <c r="BC91" s="82"/>
      <c r="BD91" s="75"/>
      <c r="BE91" s="82"/>
      <c r="BF91" s="75"/>
      <c r="BG91" s="82"/>
      <c r="BH91" s="75"/>
      <c r="BI91" s="82"/>
    </row>
    <row r="92" spans="1:61" ht="29.25" customHeight="1">
      <c r="A92" s="86">
        <v>86</v>
      </c>
      <c r="B92" s="87" t="s">
        <v>83</v>
      </c>
      <c r="C92" s="87" t="s">
        <v>176</v>
      </c>
      <c r="D92" s="1">
        <v>42488</v>
      </c>
      <c r="E92" s="87" t="s">
        <v>91</v>
      </c>
      <c r="F92" s="87" t="s">
        <v>60</v>
      </c>
      <c r="G92" s="88" t="s">
        <v>486</v>
      </c>
      <c r="H92" s="88" t="str">
        <f t="shared" ref="H92:H100" si="43">G92</f>
        <v>크로마키 사진인화 카트리지 구입</v>
      </c>
      <c r="I92" s="88" t="s">
        <v>487</v>
      </c>
      <c r="J92" s="18">
        <v>4880000</v>
      </c>
      <c r="K92" s="90"/>
      <c r="L92" s="88"/>
      <c r="M92" s="88"/>
      <c r="N92" s="87"/>
      <c r="O92" s="87"/>
      <c r="P92" s="87"/>
      <c r="Q92" s="87"/>
      <c r="R92" s="59"/>
      <c r="S92" s="40"/>
      <c r="T92" s="90"/>
      <c r="U92" s="88"/>
      <c r="V92" s="88"/>
      <c r="W92" s="88"/>
      <c r="X92" s="40"/>
      <c r="Y92" s="90"/>
      <c r="Z92" s="88" t="s">
        <v>488</v>
      </c>
      <c r="AA92" s="87" t="s">
        <v>489</v>
      </c>
      <c r="AB92" s="88" t="s">
        <v>490</v>
      </c>
      <c r="AC92" s="88"/>
      <c r="AD92" s="1">
        <v>42494</v>
      </c>
      <c r="AE92" s="1"/>
      <c r="AF92" s="1">
        <v>42494</v>
      </c>
      <c r="AG92" s="18">
        <v>4340000</v>
      </c>
      <c r="AH92" s="61">
        <f t="shared" si="38"/>
        <v>0.88934426229508201</v>
      </c>
      <c r="AI92" s="87"/>
      <c r="AJ92" s="48"/>
      <c r="AK92" s="87"/>
      <c r="AL92" s="87"/>
      <c r="AM92" s="87"/>
      <c r="AN92" s="89"/>
      <c r="AO92" s="87"/>
      <c r="AP92" s="14"/>
      <c r="AQ92" s="86" t="str">
        <f t="shared" ref="AQ92:AQ105" si="44">C92</f>
        <v>방희정</v>
      </c>
      <c r="AR92" s="16">
        <v>42494</v>
      </c>
      <c r="AS92" s="16">
        <v>42494</v>
      </c>
      <c r="AT92" s="7"/>
      <c r="AU92" s="14"/>
      <c r="AV92" s="16">
        <v>42509</v>
      </c>
      <c r="AW92" s="14">
        <f>SUM(AG92-AU92)</f>
        <v>4340000</v>
      </c>
      <c r="AX92" s="75"/>
      <c r="AY92" s="82"/>
      <c r="AZ92" s="75"/>
      <c r="BA92" s="82"/>
      <c r="BB92" s="75"/>
      <c r="BC92" s="82"/>
      <c r="BD92" s="75"/>
      <c r="BE92" s="82"/>
      <c r="BF92" s="75"/>
      <c r="BG92" s="82"/>
      <c r="BH92" s="75"/>
      <c r="BI92" s="82"/>
    </row>
    <row r="93" spans="1:61" ht="29.25" customHeight="1">
      <c r="A93" s="86">
        <v>87</v>
      </c>
      <c r="B93" s="87" t="s">
        <v>393</v>
      </c>
      <c r="C93" s="87" t="s">
        <v>425</v>
      </c>
      <c r="D93" s="1">
        <v>42492</v>
      </c>
      <c r="E93" s="87" t="s">
        <v>52</v>
      </c>
      <c r="F93" s="87" t="s">
        <v>60</v>
      </c>
      <c r="G93" s="88" t="s">
        <v>492</v>
      </c>
      <c r="H93" s="88" t="str">
        <f t="shared" si="43"/>
        <v>제19회 부천국제만화축제 사전 BICOF 기획 및 운영</v>
      </c>
      <c r="I93" s="88" t="s">
        <v>391</v>
      </c>
      <c r="J93" s="18">
        <v>5850000</v>
      </c>
      <c r="K93" s="90"/>
      <c r="L93" s="88"/>
      <c r="M93" s="88"/>
      <c r="N93" s="87"/>
      <c r="O93" s="87"/>
      <c r="P93" s="87"/>
      <c r="Q93" s="87"/>
      <c r="R93" s="59"/>
      <c r="S93" s="40"/>
      <c r="T93" s="90"/>
      <c r="U93" s="88"/>
      <c r="V93" s="88"/>
      <c r="W93" s="88"/>
      <c r="X93" s="40"/>
      <c r="Y93" s="90"/>
      <c r="Z93" s="88" t="s">
        <v>493</v>
      </c>
      <c r="AA93" s="87" t="s">
        <v>494</v>
      </c>
      <c r="AB93" s="88" t="s">
        <v>495</v>
      </c>
      <c r="AC93" s="88"/>
      <c r="AD93" s="1">
        <v>42494</v>
      </c>
      <c r="AE93" s="1">
        <v>42494</v>
      </c>
      <c r="AF93" s="1">
        <v>42501</v>
      </c>
      <c r="AG93" s="18">
        <v>5450000</v>
      </c>
      <c r="AH93" s="61">
        <f t="shared" si="38"/>
        <v>0.93162393162393164</v>
      </c>
      <c r="AI93" s="87"/>
      <c r="AJ93" s="48"/>
      <c r="AK93" s="87"/>
      <c r="AL93" s="87"/>
      <c r="AM93" s="87"/>
      <c r="AN93" s="89"/>
      <c r="AO93" s="87"/>
      <c r="AP93" s="14"/>
      <c r="AQ93" s="86" t="str">
        <f t="shared" si="44"/>
        <v>박혜수</v>
      </c>
      <c r="AR93" s="16">
        <v>42501</v>
      </c>
      <c r="AS93" s="16">
        <v>42503</v>
      </c>
      <c r="AT93" s="7"/>
      <c r="AU93" s="14"/>
      <c r="AV93" s="16">
        <v>42507</v>
      </c>
      <c r="AW93" s="14">
        <f>SUM(AG93-AU93)</f>
        <v>5450000</v>
      </c>
      <c r="AX93" s="75"/>
      <c r="AY93" s="82"/>
      <c r="AZ93" s="75"/>
      <c r="BA93" s="82"/>
      <c r="BB93" s="75"/>
      <c r="BC93" s="82"/>
      <c r="BD93" s="75"/>
      <c r="BE93" s="82"/>
      <c r="BF93" s="75"/>
      <c r="BG93" s="82"/>
      <c r="BH93" s="75"/>
      <c r="BI93" s="82"/>
    </row>
    <row r="94" spans="1:61" ht="29.25" customHeight="1">
      <c r="A94" s="86">
        <v>88</v>
      </c>
      <c r="B94" s="87" t="s">
        <v>75</v>
      </c>
      <c r="C94" s="87" t="s">
        <v>349</v>
      </c>
      <c r="D94" s="1">
        <v>42494</v>
      </c>
      <c r="E94" s="87" t="s">
        <v>52</v>
      </c>
      <c r="F94" s="87" t="s">
        <v>60</v>
      </c>
      <c r="G94" s="88" t="s">
        <v>551</v>
      </c>
      <c r="H94" s="88" t="str">
        <f t="shared" si="43"/>
        <v>2016년 상반기 부천만화창작스튜디오 저수조 청소</v>
      </c>
      <c r="I94" s="88" t="s">
        <v>540</v>
      </c>
      <c r="J94" s="18">
        <v>506000</v>
      </c>
      <c r="K94" s="90"/>
      <c r="L94" s="88"/>
      <c r="M94" s="88"/>
      <c r="N94" s="87"/>
      <c r="O94" s="87"/>
      <c r="P94" s="87"/>
      <c r="Q94" s="87"/>
      <c r="R94" s="59"/>
      <c r="S94" s="40"/>
      <c r="T94" s="90"/>
      <c r="U94" s="88"/>
      <c r="V94" s="88"/>
      <c r="W94" s="88"/>
      <c r="X94" s="40"/>
      <c r="Y94" s="90"/>
      <c r="Z94" s="88" t="s">
        <v>315</v>
      </c>
      <c r="AA94" s="87" t="s">
        <v>316</v>
      </c>
      <c r="AB94" s="88" t="s">
        <v>317</v>
      </c>
      <c r="AC94" s="88"/>
      <c r="AD94" s="1">
        <v>42494</v>
      </c>
      <c r="AE94" s="1">
        <v>42511</v>
      </c>
      <c r="AF94" s="1">
        <v>42511</v>
      </c>
      <c r="AG94" s="18">
        <v>462000</v>
      </c>
      <c r="AH94" s="61">
        <f t="shared" si="38"/>
        <v>0.91304347826086951</v>
      </c>
      <c r="AI94" s="87"/>
      <c r="AJ94" s="48"/>
      <c r="AK94" s="87"/>
      <c r="AL94" s="87"/>
      <c r="AM94" s="87"/>
      <c r="AN94" s="89"/>
      <c r="AO94" s="87"/>
      <c r="AP94" s="14"/>
      <c r="AQ94" s="86" t="str">
        <f t="shared" si="44"/>
        <v>정기선</v>
      </c>
      <c r="AR94" s="16">
        <v>42511</v>
      </c>
      <c r="AS94" s="16">
        <v>42511</v>
      </c>
      <c r="AT94" s="7"/>
      <c r="AU94" s="14"/>
      <c r="AV94" s="16">
        <v>42520</v>
      </c>
      <c r="AW94" s="14">
        <f>SUM(AG94-AU94)</f>
        <v>462000</v>
      </c>
      <c r="AX94" s="75"/>
      <c r="AY94" s="82"/>
      <c r="AZ94" s="75"/>
      <c r="BA94" s="82"/>
      <c r="BB94" s="75"/>
      <c r="BC94" s="82"/>
      <c r="BD94" s="75"/>
      <c r="BE94" s="82"/>
      <c r="BF94" s="75"/>
      <c r="BG94" s="82"/>
      <c r="BH94" s="75"/>
      <c r="BI94" s="82"/>
    </row>
    <row r="95" spans="1:61" ht="29.25" customHeight="1">
      <c r="A95" s="86">
        <v>89</v>
      </c>
      <c r="B95" s="87" t="s">
        <v>201</v>
      </c>
      <c r="C95" s="87" t="s">
        <v>354</v>
      </c>
      <c r="D95" s="1">
        <v>42440</v>
      </c>
      <c r="E95" s="87" t="s">
        <v>52</v>
      </c>
      <c r="F95" s="87" t="s">
        <v>238</v>
      </c>
      <c r="G95" s="88" t="s">
        <v>511</v>
      </c>
      <c r="H95" s="88" t="str">
        <f t="shared" si="43"/>
        <v>2016년 K-Comics아카데미 운영 용역</v>
      </c>
      <c r="I95" s="88" t="s">
        <v>512</v>
      </c>
      <c r="J95" s="18">
        <v>250600000</v>
      </c>
      <c r="K95" s="90">
        <v>42465</v>
      </c>
      <c r="L95" s="88"/>
      <c r="M95" s="20"/>
      <c r="N95" s="87" t="s">
        <v>242</v>
      </c>
      <c r="O95" s="87" t="s">
        <v>117</v>
      </c>
      <c r="P95" s="87" t="s">
        <v>118</v>
      </c>
      <c r="Q95" s="87" t="s">
        <v>243</v>
      </c>
      <c r="R95" s="18">
        <v>250600000</v>
      </c>
      <c r="S95" s="18">
        <v>250600000</v>
      </c>
      <c r="T95" s="90">
        <v>42475</v>
      </c>
      <c r="U95" s="88">
        <v>2</v>
      </c>
      <c r="V95" s="88" t="s">
        <v>513</v>
      </c>
      <c r="W95" s="88" t="s">
        <v>514</v>
      </c>
      <c r="X95" s="40">
        <v>213000000</v>
      </c>
      <c r="Y95" s="90">
        <v>42475</v>
      </c>
      <c r="Z95" s="88" t="s">
        <v>513</v>
      </c>
      <c r="AA95" s="87" t="s">
        <v>515</v>
      </c>
      <c r="AB95" s="88" t="s">
        <v>516</v>
      </c>
      <c r="AC95" s="88">
        <v>1</v>
      </c>
      <c r="AD95" s="1">
        <v>42500</v>
      </c>
      <c r="AE95" s="1">
        <v>42500</v>
      </c>
      <c r="AF95" s="1">
        <v>42766</v>
      </c>
      <c r="AG95" s="18">
        <v>213000000</v>
      </c>
      <c r="AH95" s="61">
        <f t="shared" ref="AH95" si="45">SUM(AG95/S95)</f>
        <v>0.84996009577015164</v>
      </c>
      <c r="AI95" s="87"/>
      <c r="AJ95" s="48"/>
      <c r="AK95" s="87"/>
      <c r="AL95" s="87"/>
      <c r="AM95" s="87"/>
      <c r="AN95" s="89"/>
      <c r="AO95" s="87"/>
      <c r="AP95" s="14"/>
      <c r="AQ95" s="86" t="str">
        <f t="shared" si="44"/>
        <v>김보금</v>
      </c>
      <c r="AR95" s="16"/>
      <c r="AS95" s="16"/>
      <c r="AT95" s="7">
        <v>42520</v>
      </c>
      <c r="AU95" s="14">
        <v>149100000</v>
      </c>
      <c r="AV95" s="16"/>
      <c r="AW95" s="14"/>
      <c r="AX95" s="75"/>
      <c r="AY95" s="82"/>
      <c r="AZ95" s="75"/>
      <c r="BA95" s="82"/>
      <c r="BB95" s="75"/>
      <c r="BC95" s="82"/>
      <c r="BD95" s="75"/>
      <c r="BE95" s="82"/>
      <c r="BF95" s="75"/>
      <c r="BG95" s="82"/>
      <c r="BH95" s="75"/>
      <c r="BI95" s="82"/>
    </row>
    <row r="96" spans="1:61" ht="29.25" customHeight="1">
      <c r="A96" s="24">
        <v>90</v>
      </c>
      <c r="B96" s="26" t="s">
        <v>58</v>
      </c>
      <c r="C96" s="26" t="s">
        <v>434</v>
      </c>
      <c r="D96" s="25">
        <v>42487</v>
      </c>
      <c r="E96" s="26" t="s">
        <v>52</v>
      </c>
      <c r="F96" s="26" t="s">
        <v>60</v>
      </c>
      <c r="G96" s="27" t="s">
        <v>496</v>
      </c>
      <c r="H96" s="27" t="str">
        <f t="shared" si="43"/>
        <v>국제만화가대회 사무국 외국어 전문번역(감수) 용역 단가계약</v>
      </c>
      <c r="I96" s="27" t="s">
        <v>497</v>
      </c>
      <c r="J96" s="28">
        <v>7500000</v>
      </c>
      <c r="K96" s="29"/>
      <c r="L96" s="27"/>
      <c r="M96" s="27"/>
      <c r="N96" s="26"/>
      <c r="O96" s="26"/>
      <c r="P96" s="26"/>
      <c r="Q96" s="26"/>
      <c r="R96" s="60"/>
      <c r="S96" s="43"/>
      <c r="T96" s="29"/>
      <c r="U96" s="27"/>
      <c r="V96" s="27"/>
      <c r="W96" s="27"/>
      <c r="X96" s="43"/>
      <c r="Y96" s="29"/>
      <c r="Z96" s="27" t="s">
        <v>498</v>
      </c>
      <c r="AA96" s="26" t="s">
        <v>499</v>
      </c>
      <c r="AB96" s="27" t="s">
        <v>323</v>
      </c>
      <c r="AC96" s="27"/>
      <c r="AD96" s="25">
        <v>42501</v>
      </c>
      <c r="AE96" s="25">
        <v>42501</v>
      </c>
      <c r="AF96" s="25">
        <v>42735</v>
      </c>
      <c r="AG96" s="28">
        <v>7040000</v>
      </c>
      <c r="AH96" s="62">
        <f t="shared" ref="AH96:AH102" si="46">SUM(AG96/J96)</f>
        <v>0.93866666666666665</v>
      </c>
      <c r="AI96" s="26"/>
      <c r="AJ96" s="49"/>
      <c r="AK96" s="26"/>
      <c r="AL96" s="26"/>
      <c r="AM96" s="26"/>
      <c r="AN96" s="31"/>
      <c r="AO96" s="26"/>
      <c r="AP96" s="35"/>
      <c r="AQ96" s="24" t="str">
        <f t="shared" si="44"/>
        <v>김현덕</v>
      </c>
      <c r="AR96" s="32"/>
      <c r="AS96" s="32"/>
      <c r="AT96" s="33"/>
      <c r="AU96" s="35"/>
      <c r="AV96" s="32"/>
      <c r="AW96" s="35"/>
      <c r="AX96" s="32">
        <v>42535</v>
      </c>
      <c r="AY96" s="83">
        <v>3403400</v>
      </c>
      <c r="AZ96" s="76"/>
      <c r="BA96" s="85"/>
      <c r="BB96" s="76"/>
      <c r="BC96" s="85"/>
      <c r="BD96" s="76"/>
      <c r="BE96" s="85"/>
      <c r="BF96" s="76"/>
      <c r="BG96" s="85"/>
      <c r="BH96" s="76"/>
      <c r="BI96" s="85"/>
    </row>
    <row r="97" spans="1:61" ht="29.25" customHeight="1">
      <c r="A97" s="86">
        <v>91</v>
      </c>
      <c r="B97" s="87" t="s">
        <v>75</v>
      </c>
      <c r="C97" s="87" t="s">
        <v>349</v>
      </c>
      <c r="D97" s="1">
        <v>42493</v>
      </c>
      <c r="E97" s="87" t="s">
        <v>91</v>
      </c>
      <c r="F97" s="87" t="s">
        <v>60</v>
      </c>
      <c r="G97" s="88" t="s">
        <v>500</v>
      </c>
      <c r="H97" s="88" t="str">
        <f t="shared" si="43"/>
        <v>구내식당 튀김기 구입</v>
      </c>
      <c r="I97" s="88" t="s">
        <v>501</v>
      </c>
      <c r="J97" s="18">
        <v>2717000</v>
      </c>
      <c r="K97" s="90"/>
      <c r="L97" s="88"/>
      <c r="M97" s="88"/>
      <c r="N97" s="87"/>
      <c r="O97" s="87"/>
      <c r="P97" s="87"/>
      <c r="Q97" s="87"/>
      <c r="R97" s="59"/>
      <c r="S97" s="40"/>
      <c r="T97" s="90"/>
      <c r="U97" s="88"/>
      <c r="V97" s="88"/>
      <c r="W97" s="88"/>
      <c r="X97" s="40"/>
      <c r="Y97" s="90"/>
      <c r="Z97" s="88" t="s">
        <v>502</v>
      </c>
      <c r="AA97" s="87" t="s">
        <v>503</v>
      </c>
      <c r="AB97" s="88" t="s">
        <v>504</v>
      </c>
      <c r="AC97" s="88"/>
      <c r="AD97" s="1">
        <v>42501</v>
      </c>
      <c r="AE97" s="1"/>
      <c r="AF97" s="1">
        <v>42503</v>
      </c>
      <c r="AG97" s="18">
        <v>2387000</v>
      </c>
      <c r="AH97" s="61">
        <f t="shared" si="46"/>
        <v>0.87854251012145745</v>
      </c>
      <c r="AI97" s="87"/>
      <c r="AJ97" s="48"/>
      <c r="AK97" s="87"/>
      <c r="AL97" s="87"/>
      <c r="AM97" s="87"/>
      <c r="AN97" s="89"/>
      <c r="AO97" s="87"/>
      <c r="AP97" s="14"/>
      <c r="AQ97" s="86" t="str">
        <f t="shared" si="44"/>
        <v>정기선</v>
      </c>
      <c r="AR97" s="16">
        <v>42503</v>
      </c>
      <c r="AS97" s="16">
        <v>42503</v>
      </c>
      <c r="AT97" s="7"/>
      <c r="AU97" s="14"/>
      <c r="AV97" s="16">
        <v>42507</v>
      </c>
      <c r="AW97" s="14">
        <f>SUM(AG97-AU97)</f>
        <v>2387000</v>
      </c>
      <c r="AX97" s="75"/>
      <c r="AY97" s="82"/>
      <c r="AZ97" s="75"/>
      <c r="BA97" s="82"/>
      <c r="BB97" s="75"/>
      <c r="BC97" s="82"/>
      <c r="BD97" s="75"/>
      <c r="BE97" s="82"/>
      <c r="BF97" s="75"/>
      <c r="BG97" s="82"/>
      <c r="BH97" s="75"/>
      <c r="BI97" s="82"/>
    </row>
    <row r="98" spans="1:61" ht="29.25" customHeight="1">
      <c r="A98" s="86">
        <v>92</v>
      </c>
      <c r="B98" s="87" t="s">
        <v>139</v>
      </c>
      <c r="C98" s="87" t="s">
        <v>140</v>
      </c>
      <c r="D98" s="1">
        <v>42494</v>
      </c>
      <c r="E98" s="87" t="s">
        <v>91</v>
      </c>
      <c r="F98" s="87" t="s">
        <v>60</v>
      </c>
      <c r="G98" s="88" t="s">
        <v>632</v>
      </c>
      <c r="H98" s="88" t="str">
        <f t="shared" si="43"/>
        <v>만화도서관 영상 열람기기 구입</v>
      </c>
      <c r="I98" s="88" t="s">
        <v>633</v>
      </c>
      <c r="J98" s="18">
        <v>4614000</v>
      </c>
      <c r="K98" s="90"/>
      <c r="L98" s="88"/>
      <c r="M98" s="88"/>
      <c r="N98" s="87"/>
      <c r="O98" s="87"/>
      <c r="P98" s="87"/>
      <c r="Q98" s="87"/>
      <c r="R98" s="59"/>
      <c r="S98" s="40"/>
      <c r="T98" s="90"/>
      <c r="U98" s="88"/>
      <c r="V98" s="88"/>
      <c r="W98" s="88"/>
      <c r="X98" s="40"/>
      <c r="Y98" s="90"/>
      <c r="Z98" s="88" t="s">
        <v>634</v>
      </c>
      <c r="AA98" s="87" t="s">
        <v>635</v>
      </c>
      <c r="AB98" s="88" t="s">
        <v>636</v>
      </c>
      <c r="AC98" s="88"/>
      <c r="AD98" s="1">
        <v>42503</v>
      </c>
      <c r="AE98" s="1"/>
      <c r="AF98" s="1">
        <v>42509</v>
      </c>
      <c r="AG98" s="18">
        <v>4194000</v>
      </c>
      <c r="AH98" s="61">
        <f t="shared" si="46"/>
        <v>0.90897269180754225</v>
      </c>
      <c r="AI98" s="87"/>
      <c r="AJ98" s="48"/>
      <c r="AK98" s="87"/>
      <c r="AL98" s="87"/>
      <c r="AM98" s="87"/>
      <c r="AN98" s="89"/>
      <c r="AO98" s="87"/>
      <c r="AP98" s="14"/>
      <c r="AQ98" s="86" t="str">
        <f t="shared" si="44"/>
        <v>김연희</v>
      </c>
      <c r="AR98" s="16">
        <v>42509</v>
      </c>
      <c r="AS98" s="16">
        <v>42516</v>
      </c>
      <c r="AT98" s="7"/>
      <c r="AU98" s="14"/>
      <c r="AV98" s="16">
        <v>42521</v>
      </c>
      <c r="AW98" s="14">
        <f>SUM(AG98-AU98)</f>
        <v>4194000</v>
      </c>
      <c r="AX98" s="75"/>
      <c r="AY98" s="82"/>
      <c r="AZ98" s="75"/>
      <c r="BA98" s="82"/>
      <c r="BB98" s="75"/>
      <c r="BC98" s="82"/>
      <c r="BD98" s="75"/>
      <c r="BE98" s="82"/>
      <c r="BF98" s="75"/>
      <c r="BG98" s="82"/>
      <c r="BH98" s="75"/>
      <c r="BI98" s="82"/>
    </row>
    <row r="99" spans="1:61" ht="29.25" customHeight="1">
      <c r="A99" s="86">
        <v>93</v>
      </c>
      <c r="B99" s="87" t="s">
        <v>393</v>
      </c>
      <c r="C99" s="87" t="s">
        <v>425</v>
      </c>
      <c r="D99" s="1">
        <v>42502</v>
      </c>
      <c r="E99" s="87" t="s">
        <v>52</v>
      </c>
      <c r="F99" s="87" t="s">
        <v>60</v>
      </c>
      <c r="G99" s="88" t="s">
        <v>518</v>
      </c>
      <c r="H99" s="88" t="str">
        <f t="shared" si="43"/>
        <v>제19회 부천국제만화축제 트레일러 제작 용역</v>
      </c>
      <c r="I99" s="88" t="s">
        <v>519</v>
      </c>
      <c r="J99" s="18">
        <v>7300000</v>
      </c>
      <c r="K99" s="90"/>
      <c r="L99" s="88"/>
      <c r="M99" s="88"/>
      <c r="N99" s="87"/>
      <c r="O99" s="87"/>
      <c r="P99" s="87"/>
      <c r="Q99" s="87"/>
      <c r="R99" s="59"/>
      <c r="S99" s="40"/>
      <c r="T99" s="90"/>
      <c r="U99" s="88"/>
      <c r="V99" s="88"/>
      <c r="W99" s="88"/>
      <c r="X99" s="40"/>
      <c r="Y99" s="90"/>
      <c r="Z99" s="88" t="s">
        <v>520</v>
      </c>
      <c r="AA99" s="87" t="s">
        <v>521</v>
      </c>
      <c r="AB99" s="88" t="s">
        <v>522</v>
      </c>
      <c r="AC99" s="88"/>
      <c r="AD99" s="1">
        <v>42508</v>
      </c>
      <c r="AE99" s="1">
        <v>42508</v>
      </c>
      <c r="AF99" s="1">
        <v>42535</v>
      </c>
      <c r="AG99" s="18">
        <v>7000000</v>
      </c>
      <c r="AH99" s="61">
        <f t="shared" si="46"/>
        <v>0.95890410958904104</v>
      </c>
      <c r="AI99" s="87"/>
      <c r="AJ99" s="48"/>
      <c r="AK99" s="87"/>
      <c r="AL99" s="87"/>
      <c r="AM99" s="87"/>
      <c r="AN99" s="89"/>
      <c r="AO99" s="87"/>
      <c r="AP99" s="14"/>
      <c r="AQ99" s="86" t="str">
        <f t="shared" si="44"/>
        <v>박혜수</v>
      </c>
      <c r="AR99" s="16">
        <v>42535</v>
      </c>
      <c r="AS99" s="16">
        <v>42545</v>
      </c>
      <c r="AT99" s="7"/>
      <c r="AU99" s="14"/>
      <c r="AV99" s="16">
        <v>42551</v>
      </c>
      <c r="AW99" s="14">
        <f>SUM(AG99-AU99)</f>
        <v>7000000</v>
      </c>
      <c r="AX99" s="75"/>
      <c r="AY99" s="82"/>
      <c r="AZ99" s="75"/>
      <c r="BA99" s="82"/>
      <c r="BB99" s="75"/>
      <c r="BC99" s="82"/>
      <c r="BD99" s="75"/>
      <c r="BE99" s="82"/>
      <c r="BF99" s="75"/>
      <c r="BG99" s="82"/>
      <c r="BH99" s="75"/>
      <c r="BI99" s="82"/>
    </row>
    <row r="100" spans="1:61" ht="29.25" customHeight="1">
      <c r="A100" s="24">
        <v>94</v>
      </c>
      <c r="B100" s="26" t="s">
        <v>201</v>
      </c>
      <c r="C100" s="26" t="s">
        <v>202</v>
      </c>
      <c r="D100" s="25">
        <v>42502</v>
      </c>
      <c r="E100" s="26" t="s">
        <v>52</v>
      </c>
      <c r="F100" s="26" t="s">
        <v>60</v>
      </c>
      <c r="G100" s="27" t="s">
        <v>523</v>
      </c>
      <c r="H100" s="27" t="str">
        <f t="shared" si="43"/>
        <v>2016 현장형 창조인재 양성사업 선정자 회계관리 및 자문용역</v>
      </c>
      <c r="I100" s="27" t="s">
        <v>524</v>
      </c>
      <c r="J100" s="28">
        <v>6545000</v>
      </c>
      <c r="K100" s="29"/>
      <c r="L100" s="27"/>
      <c r="M100" s="27"/>
      <c r="N100" s="26"/>
      <c r="O100" s="26"/>
      <c r="P100" s="26"/>
      <c r="Q100" s="26"/>
      <c r="R100" s="60"/>
      <c r="S100" s="43"/>
      <c r="T100" s="29"/>
      <c r="U100" s="27"/>
      <c r="V100" s="27"/>
      <c r="W100" s="27"/>
      <c r="X100" s="43"/>
      <c r="Y100" s="29"/>
      <c r="Z100" s="27" t="s">
        <v>525</v>
      </c>
      <c r="AA100" s="26" t="s">
        <v>526</v>
      </c>
      <c r="AB100" s="27" t="s">
        <v>527</v>
      </c>
      <c r="AC100" s="27"/>
      <c r="AD100" s="25">
        <v>42509</v>
      </c>
      <c r="AE100" s="25">
        <v>42509</v>
      </c>
      <c r="AF100" s="25">
        <v>42735</v>
      </c>
      <c r="AG100" s="28">
        <v>6020000</v>
      </c>
      <c r="AH100" s="62">
        <f t="shared" si="46"/>
        <v>0.9197860962566845</v>
      </c>
      <c r="AI100" s="26" t="s">
        <v>583</v>
      </c>
      <c r="AJ100" s="49">
        <v>42541</v>
      </c>
      <c r="AK100" s="26" t="s">
        <v>584</v>
      </c>
      <c r="AL100" s="26"/>
      <c r="AM100" s="26"/>
      <c r="AN100" s="31"/>
      <c r="AO100" s="26"/>
      <c r="AP100" s="35">
        <v>9116000</v>
      </c>
      <c r="AQ100" s="24" t="str">
        <f t="shared" si="44"/>
        <v>김태훈</v>
      </c>
      <c r="AR100" s="32"/>
      <c r="AS100" s="32"/>
      <c r="AT100" s="33"/>
      <c r="AU100" s="35"/>
      <c r="AV100" s="32"/>
      <c r="AW100" s="35"/>
      <c r="AX100" s="32">
        <v>42535</v>
      </c>
      <c r="AY100" s="83">
        <v>860000</v>
      </c>
      <c r="AZ100" s="76"/>
      <c r="BA100" s="85"/>
      <c r="BB100" s="76"/>
      <c r="BC100" s="85"/>
      <c r="BD100" s="76"/>
      <c r="BE100" s="85"/>
      <c r="BF100" s="76"/>
      <c r="BG100" s="85"/>
      <c r="BH100" s="76"/>
      <c r="BI100" s="85"/>
    </row>
    <row r="101" spans="1:61" ht="29.25" customHeight="1">
      <c r="A101" s="86">
        <v>95</v>
      </c>
      <c r="B101" s="87" t="s">
        <v>58</v>
      </c>
      <c r="C101" s="87" t="s">
        <v>65</v>
      </c>
      <c r="D101" s="1">
        <v>42507</v>
      </c>
      <c r="E101" s="87" t="s">
        <v>52</v>
      </c>
      <c r="F101" s="87" t="s">
        <v>60</v>
      </c>
      <c r="G101" s="88" t="s">
        <v>528</v>
      </c>
      <c r="H101" s="88" t="str">
        <f>G101</f>
        <v>제1회 한중문화콘텐츠창의포럼 및 한중만화영상체험관 개관식 참가자 항공권 구매 및 부대업무 용역</v>
      </c>
      <c r="I101" s="88" t="s">
        <v>529</v>
      </c>
      <c r="J101" s="18">
        <v>5724660</v>
      </c>
      <c r="K101" s="90"/>
      <c r="L101" s="88"/>
      <c r="M101" s="20"/>
      <c r="N101" s="87"/>
      <c r="O101" s="87"/>
      <c r="P101" s="87"/>
      <c r="Q101" s="87"/>
      <c r="R101" s="59"/>
      <c r="S101" s="40"/>
      <c r="T101" s="90"/>
      <c r="U101" s="88"/>
      <c r="V101" s="88"/>
      <c r="W101" s="88"/>
      <c r="X101" s="40"/>
      <c r="Y101" s="90"/>
      <c r="Z101" s="88" t="s">
        <v>530</v>
      </c>
      <c r="AA101" s="87" t="s">
        <v>531</v>
      </c>
      <c r="AB101" s="88" t="s">
        <v>532</v>
      </c>
      <c r="AC101" s="88"/>
      <c r="AD101" s="1">
        <v>42510</v>
      </c>
      <c r="AE101" s="1">
        <v>42510</v>
      </c>
      <c r="AF101" s="1">
        <v>42514</v>
      </c>
      <c r="AG101" s="18">
        <v>5608660</v>
      </c>
      <c r="AH101" s="61">
        <f t="shared" si="46"/>
        <v>0.9797367878616372</v>
      </c>
      <c r="AI101" s="87"/>
      <c r="AJ101" s="48"/>
      <c r="AK101" s="87"/>
      <c r="AL101" s="87"/>
      <c r="AM101" s="87"/>
      <c r="AN101" s="89"/>
      <c r="AO101" s="87"/>
      <c r="AP101" s="14"/>
      <c r="AQ101" s="86" t="str">
        <f t="shared" si="44"/>
        <v>박은주</v>
      </c>
      <c r="AR101" s="16">
        <v>42513</v>
      </c>
      <c r="AS101" s="16">
        <v>42513</v>
      </c>
      <c r="AT101" s="7"/>
      <c r="AU101" s="14"/>
      <c r="AV101" s="16">
        <v>42514</v>
      </c>
      <c r="AW101" s="14">
        <f>SUM(AG101-AU101)</f>
        <v>5608660</v>
      </c>
      <c r="AX101" s="75"/>
      <c r="AY101" s="82"/>
      <c r="AZ101" s="75"/>
      <c r="BA101" s="82"/>
      <c r="BB101" s="75"/>
      <c r="BC101" s="82"/>
      <c r="BD101" s="75"/>
      <c r="BE101" s="82"/>
      <c r="BF101" s="75"/>
      <c r="BG101" s="82"/>
      <c r="BH101" s="75"/>
      <c r="BI101" s="82"/>
    </row>
    <row r="102" spans="1:61" ht="29.25" customHeight="1">
      <c r="A102" s="86">
        <v>96</v>
      </c>
      <c r="B102" s="87" t="s">
        <v>139</v>
      </c>
      <c r="C102" s="87" t="s">
        <v>318</v>
      </c>
      <c r="D102" s="1">
        <v>42465</v>
      </c>
      <c r="E102" s="87" t="s">
        <v>52</v>
      </c>
      <c r="F102" s="87" t="s">
        <v>279</v>
      </c>
      <c r="G102" s="88" t="s">
        <v>533</v>
      </c>
      <c r="H102" s="88" t="str">
        <f>G102</f>
        <v>만화문화재 영인본 제작 및 배포 용역</v>
      </c>
      <c r="I102" s="88" t="s">
        <v>534</v>
      </c>
      <c r="J102" s="18">
        <v>40420000</v>
      </c>
      <c r="K102" s="90"/>
      <c r="L102" s="88"/>
      <c r="M102" s="20"/>
      <c r="N102" s="87"/>
      <c r="O102" s="87"/>
      <c r="P102" s="87"/>
      <c r="Q102" s="87"/>
      <c r="R102" s="59"/>
      <c r="S102" s="40"/>
      <c r="T102" s="90"/>
      <c r="U102" s="88"/>
      <c r="V102" s="88"/>
      <c r="W102" s="88"/>
      <c r="X102" s="40"/>
      <c r="Y102" s="90"/>
      <c r="Z102" s="88" t="s">
        <v>158</v>
      </c>
      <c r="AA102" s="87" t="s">
        <v>159</v>
      </c>
      <c r="AB102" s="88" t="s">
        <v>160</v>
      </c>
      <c r="AC102" s="88"/>
      <c r="AD102" s="1">
        <v>42513</v>
      </c>
      <c r="AE102" s="1">
        <v>42513</v>
      </c>
      <c r="AF102" s="1">
        <v>42704</v>
      </c>
      <c r="AG102" s="18">
        <v>38799980</v>
      </c>
      <c r="AH102" s="61">
        <f t="shared" si="46"/>
        <v>0.95992033646709551</v>
      </c>
      <c r="AI102" s="87"/>
      <c r="AJ102" s="48"/>
      <c r="AK102" s="87"/>
      <c r="AL102" s="87"/>
      <c r="AM102" s="87"/>
      <c r="AN102" s="89"/>
      <c r="AO102" s="87"/>
      <c r="AP102" s="14"/>
      <c r="AQ102" s="86" t="str">
        <f t="shared" si="44"/>
        <v>심리나</v>
      </c>
      <c r="AR102" s="16"/>
      <c r="AS102" s="16"/>
      <c r="AT102" s="7">
        <v>42542</v>
      </c>
      <c r="AU102" s="14">
        <v>20000000</v>
      </c>
      <c r="AV102" s="16"/>
      <c r="AW102" s="14"/>
      <c r="AX102" s="75"/>
      <c r="AY102" s="82"/>
      <c r="AZ102" s="75"/>
      <c r="BA102" s="82"/>
      <c r="BB102" s="75"/>
      <c r="BC102" s="82"/>
      <c r="BD102" s="75"/>
      <c r="BE102" s="82"/>
      <c r="BF102" s="75"/>
      <c r="BG102" s="82"/>
      <c r="BH102" s="75"/>
      <c r="BI102" s="82"/>
    </row>
    <row r="103" spans="1:61" ht="29.25" customHeight="1">
      <c r="A103" s="86">
        <v>97</v>
      </c>
      <c r="B103" s="87" t="s">
        <v>201</v>
      </c>
      <c r="C103" s="87" t="s">
        <v>535</v>
      </c>
      <c r="D103" s="1">
        <v>42493</v>
      </c>
      <c r="E103" s="87" t="s">
        <v>52</v>
      </c>
      <c r="F103" s="87" t="s">
        <v>269</v>
      </c>
      <c r="G103" s="88" t="s">
        <v>536</v>
      </c>
      <c r="H103" s="88" t="str">
        <f>G103</f>
        <v>NAVER 대학만화최강자전, Daum 온라인 만화 공모대전 운영 및 홍보 용역</v>
      </c>
      <c r="I103" s="88" t="s">
        <v>391</v>
      </c>
      <c r="J103" s="18">
        <v>15100000</v>
      </c>
      <c r="K103" s="90">
        <v>42506</v>
      </c>
      <c r="L103" s="88" t="s">
        <v>402</v>
      </c>
      <c r="M103" s="20">
        <v>0.9</v>
      </c>
      <c r="N103" s="87" t="s">
        <v>242</v>
      </c>
      <c r="O103" s="87" t="s">
        <v>117</v>
      </c>
      <c r="P103" s="87" t="s">
        <v>118</v>
      </c>
      <c r="Q103" s="87" t="s">
        <v>275</v>
      </c>
      <c r="R103" s="59">
        <v>15100000</v>
      </c>
      <c r="S103" s="40">
        <v>14986300</v>
      </c>
      <c r="T103" s="90">
        <v>42509</v>
      </c>
      <c r="U103" s="88">
        <v>8</v>
      </c>
      <c r="V103" s="88" t="s">
        <v>537</v>
      </c>
      <c r="W103" s="88" t="s">
        <v>539</v>
      </c>
      <c r="X103" s="40">
        <v>13525900</v>
      </c>
      <c r="Y103" s="90">
        <v>42508</v>
      </c>
      <c r="Z103" s="88" t="s">
        <v>537</v>
      </c>
      <c r="AA103" s="87" t="s">
        <v>538</v>
      </c>
      <c r="AB103" s="88" t="s">
        <v>539</v>
      </c>
      <c r="AC103" s="88">
        <v>1</v>
      </c>
      <c r="AD103" s="1">
        <v>42515</v>
      </c>
      <c r="AE103" s="1">
        <v>42515</v>
      </c>
      <c r="AF103" s="1">
        <v>42735</v>
      </c>
      <c r="AG103" s="18">
        <v>13525900</v>
      </c>
      <c r="AH103" s="61">
        <f t="shared" ref="AH103:AH104" si="47">SUM(AG103/S103)</f>
        <v>0.90255099657687354</v>
      </c>
      <c r="AI103" s="87"/>
      <c r="AJ103" s="48"/>
      <c r="AK103" s="87"/>
      <c r="AL103" s="87"/>
      <c r="AM103" s="87"/>
      <c r="AN103" s="89"/>
      <c r="AO103" s="87"/>
      <c r="AP103" s="14"/>
      <c r="AQ103" s="86" t="str">
        <f t="shared" si="44"/>
        <v>홍현지</v>
      </c>
      <c r="AR103" s="16"/>
      <c r="AS103" s="16"/>
      <c r="AT103" s="7">
        <v>42522</v>
      </c>
      <c r="AU103" s="14">
        <v>8800000</v>
      </c>
      <c r="AV103" s="16"/>
      <c r="AW103" s="14"/>
      <c r="AX103" s="75"/>
      <c r="AY103" s="82"/>
      <c r="AZ103" s="75"/>
      <c r="BA103" s="82"/>
      <c r="BB103" s="75"/>
      <c r="BC103" s="82"/>
      <c r="BD103" s="75"/>
      <c r="BE103" s="82"/>
      <c r="BF103" s="75"/>
      <c r="BG103" s="82"/>
      <c r="BH103" s="75"/>
      <c r="BI103" s="82"/>
    </row>
    <row r="104" spans="1:61" ht="29.25" customHeight="1">
      <c r="A104" s="86">
        <v>98</v>
      </c>
      <c r="B104" s="87" t="s">
        <v>139</v>
      </c>
      <c r="C104" s="87" t="s">
        <v>318</v>
      </c>
      <c r="D104" s="1">
        <v>42501</v>
      </c>
      <c r="E104" s="87" t="s">
        <v>52</v>
      </c>
      <c r="F104" s="87" t="s">
        <v>269</v>
      </c>
      <c r="G104" s="88" t="s">
        <v>541</v>
      </c>
      <c r="H104" s="88" t="str">
        <f t="shared" ref="H104:H105" si="48">G104</f>
        <v>2016 한국만화사 기록수집(구술채록) 용역</v>
      </c>
      <c r="I104" s="88" t="s">
        <v>542</v>
      </c>
      <c r="J104" s="18">
        <v>20000000</v>
      </c>
      <c r="K104" s="90">
        <v>42508</v>
      </c>
      <c r="L104" s="88" t="s">
        <v>577</v>
      </c>
      <c r="M104" s="20">
        <v>0.9</v>
      </c>
      <c r="N104" s="87" t="s">
        <v>242</v>
      </c>
      <c r="O104" s="87" t="s">
        <v>117</v>
      </c>
      <c r="P104" s="87" t="s">
        <v>118</v>
      </c>
      <c r="Q104" s="87" t="s">
        <v>275</v>
      </c>
      <c r="R104" s="59">
        <v>20000000</v>
      </c>
      <c r="S104" s="40">
        <v>19929700</v>
      </c>
      <c r="T104" s="90">
        <v>42513</v>
      </c>
      <c r="U104" s="88">
        <v>2</v>
      </c>
      <c r="V104" s="88" t="s">
        <v>543</v>
      </c>
      <c r="W104" s="88" t="s">
        <v>544</v>
      </c>
      <c r="X104" s="40">
        <v>18000000</v>
      </c>
      <c r="Y104" s="90">
        <v>42509</v>
      </c>
      <c r="Z104" s="88" t="s">
        <v>543</v>
      </c>
      <c r="AA104" s="87" t="s">
        <v>545</v>
      </c>
      <c r="AB104" s="88" t="s">
        <v>544</v>
      </c>
      <c r="AC104" s="88">
        <v>1</v>
      </c>
      <c r="AD104" s="1">
        <v>42517</v>
      </c>
      <c r="AE104" s="1">
        <v>42517</v>
      </c>
      <c r="AF104" s="1">
        <v>42704</v>
      </c>
      <c r="AG104" s="18">
        <v>18000000</v>
      </c>
      <c r="AH104" s="61">
        <f t="shared" si="47"/>
        <v>0.90317465892612536</v>
      </c>
      <c r="AI104" s="87"/>
      <c r="AJ104" s="48"/>
      <c r="AK104" s="87"/>
      <c r="AL104" s="87"/>
      <c r="AM104" s="87"/>
      <c r="AN104" s="89"/>
      <c r="AO104" s="87"/>
      <c r="AP104" s="14"/>
      <c r="AQ104" s="86" t="str">
        <f t="shared" si="44"/>
        <v>심리나</v>
      </c>
      <c r="AR104" s="16"/>
      <c r="AS104" s="16"/>
      <c r="AT104" s="7"/>
      <c r="AU104" s="14"/>
      <c r="AV104" s="16"/>
      <c r="AW104" s="14"/>
      <c r="AX104" s="75"/>
      <c r="AY104" s="82"/>
      <c r="AZ104" s="75"/>
      <c r="BA104" s="82"/>
      <c r="BB104" s="75"/>
      <c r="BC104" s="82"/>
      <c r="BD104" s="75"/>
      <c r="BE104" s="82"/>
      <c r="BF104" s="75"/>
      <c r="BG104" s="82"/>
      <c r="BH104" s="75"/>
      <c r="BI104" s="82"/>
    </row>
    <row r="105" spans="1:61" ht="29.25" customHeight="1">
      <c r="A105" s="86">
        <v>99</v>
      </c>
      <c r="B105" s="87" t="s">
        <v>75</v>
      </c>
      <c r="C105" s="87" t="s">
        <v>103</v>
      </c>
      <c r="D105" s="1">
        <v>42513</v>
      </c>
      <c r="E105" s="87" t="s">
        <v>52</v>
      </c>
      <c r="F105" s="87" t="s">
        <v>60</v>
      </c>
      <c r="G105" s="88" t="s">
        <v>546</v>
      </c>
      <c r="H105" s="88" t="str">
        <f t="shared" si="48"/>
        <v>흡수식 냉동기 세관작업</v>
      </c>
      <c r="I105" s="88" t="s">
        <v>547</v>
      </c>
      <c r="J105" s="18">
        <v>6670000</v>
      </c>
      <c r="K105" s="90"/>
      <c r="L105" s="88"/>
      <c r="M105" s="20"/>
      <c r="N105" s="87"/>
      <c r="O105" s="87"/>
      <c r="P105" s="87"/>
      <c r="Q105" s="87"/>
      <c r="R105" s="59"/>
      <c r="S105" s="40"/>
      <c r="T105" s="90"/>
      <c r="U105" s="88"/>
      <c r="V105" s="88"/>
      <c r="W105" s="88"/>
      <c r="X105" s="40"/>
      <c r="Y105" s="90"/>
      <c r="Z105" s="88" t="s">
        <v>548</v>
      </c>
      <c r="AA105" s="87" t="s">
        <v>549</v>
      </c>
      <c r="AB105" s="88" t="s">
        <v>550</v>
      </c>
      <c r="AC105" s="88"/>
      <c r="AD105" s="1">
        <v>42520</v>
      </c>
      <c r="AE105" s="1">
        <v>42520</v>
      </c>
      <c r="AF105" s="1">
        <v>42531</v>
      </c>
      <c r="AG105" s="18">
        <v>6430000</v>
      </c>
      <c r="AH105" s="61">
        <f t="shared" ref="AH105:AH112" si="49">SUM(AG105/J105)</f>
        <v>0.9640179910044977</v>
      </c>
      <c r="AI105" s="87"/>
      <c r="AJ105" s="48"/>
      <c r="AK105" s="87"/>
      <c r="AL105" s="87"/>
      <c r="AM105" s="87"/>
      <c r="AN105" s="89"/>
      <c r="AO105" s="87"/>
      <c r="AP105" s="14"/>
      <c r="AQ105" s="86" t="str">
        <f t="shared" si="44"/>
        <v>이인철</v>
      </c>
      <c r="AR105" s="16">
        <v>42531</v>
      </c>
      <c r="AS105" s="16">
        <v>42537</v>
      </c>
      <c r="AT105" s="7"/>
      <c r="AU105" s="14"/>
      <c r="AV105" s="16">
        <v>42541</v>
      </c>
      <c r="AW105" s="14">
        <f>SUM(AG105-AU105)</f>
        <v>6430000</v>
      </c>
      <c r="AX105" s="75"/>
      <c r="AY105" s="82"/>
      <c r="AZ105" s="75"/>
      <c r="BA105" s="82"/>
      <c r="BB105" s="75"/>
      <c r="BC105" s="82"/>
      <c r="BD105" s="75"/>
      <c r="BE105" s="82"/>
      <c r="BF105" s="75"/>
      <c r="BG105" s="82"/>
      <c r="BH105" s="75"/>
      <c r="BI105" s="82"/>
    </row>
    <row r="106" spans="1:61" ht="29.25" customHeight="1">
      <c r="A106" s="86">
        <v>100</v>
      </c>
      <c r="B106" s="87" t="s">
        <v>139</v>
      </c>
      <c r="C106" s="87" t="s">
        <v>140</v>
      </c>
      <c r="D106" s="1">
        <v>42520</v>
      </c>
      <c r="E106" s="87" t="s">
        <v>91</v>
      </c>
      <c r="F106" s="87" t="s">
        <v>60</v>
      </c>
      <c r="G106" s="88" t="s">
        <v>585</v>
      </c>
      <c r="H106" s="88" t="str">
        <f>G106</f>
        <v>일본 한국문화원 협조를 위한 도서구입</v>
      </c>
      <c r="I106" s="88" t="s">
        <v>586</v>
      </c>
      <c r="J106" s="18">
        <v>2225400</v>
      </c>
      <c r="K106" s="90"/>
      <c r="L106" s="88"/>
      <c r="M106" s="20"/>
      <c r="N106" s="87"/>
      <c r="O106" s="87"/>
      <c r="P106" s="87"/>
      <c r="Q106" s="87"/>
      <c r="R106" s="59"/>
      <c r="S106" s="40"/>
      <c r="T106" s="90"/>
      <c r="U106" s="88"/>
      <c r="V106" s="88"/>
      <c r="W106" s="88"/>
      <c r="X106" s="40"/>
      <c r="Y106" s="90"/>
      <c r="Z106" s="88" t="s">
        <v>340</v>
      </c>
      <c r="AA106" s="87" t="s">
        <v>341</v>
      </c>
      <c r="AB106" s="88" t="s">
        <v>342</v>
      </c>
      <c r="AC106" s="88"/>
      <c r="AD106" s="1">
        <v>42520</v>
      </c>
      <c r="AE106" s="1"/>
      <c r="AF106" s="1">
        <v>42531</v>
      </c>
      <c r="AG106" s="18">
        <v>2002860</v>
      </c>
      <c r="AH106" s="61">
        <f t="shared" si="49"/>
        <v>0.9</v>
      </c>
      <c r="AI106" s="87"/>
      <c r="AJ106" s="48"/>
      <c r="AK106" s="87"/>
      <c r="AL106" s="87"/>
      <c r="AM106" s="87"/>
      <c r="AN106" s="89"/>
      <c r="AO106" s="87"/>
      <c r="AP106" s="14"/>
      <c r="AQ106" s="86" t="str">
        <f>C106</f>
        <v>김연희</v>
      </c>
      <c r="AR106" s="16">
        <v>42531</v>
      </c>
      <c r="AS106" s="16">
        <v>42537</v>
      </c>
      <c r="AT106" s="7"/>
      <c r="AU106" s="14"/>
      <c r="AV106" s="16">
        <v>42544</v>
      </c>
      <c r="AW106" s="14">
        <f>SUM(AG106-AU106)</f>
        <v>2002860</v>
      </c>
      <c r="AX106" s="75"/>
      <c r="AY106" s="82"/>
      <c r="AZ106" s="75"/>
      <c r="BA106" s="82"/>
      <c r="BB106" s="75"/>
      <c r="BC106" s="82"/>
      <c r="BD106" s="75"/>
      <c r="BE106" s="82"/>
      <c r="BF106" s="75"/>
      <c r="BG106" s="82"/>
      <c r="BH106" s="75"/>
      <c r="BI106" s="82"/>
    </row>
    <row r="107" spans="1:61" ht="29.25" customHeight="1">
      <c r="A107" s="86">
        <v>101</v>
      </c>
      <c r="B107" s="87" t="s">
        <v>83</v>
      </c>
      <c r="C107" s="87" t="s">
        <v>259</v>
      </c>
      <c r="D107" s="1">
        <v>42522</v>
      </c>
      <c r="E107" s="87" t="s">
        <v>91</v>
      </c>
      <c r="F107" s="87" t="s">
        <v>60</v>
      </c>
      <c r="G107" s="88" t="s">
        <v>637</v>
      </c>
      <c r="H107" s="88" t="str">
        <f>G107</f>
        <v>한국만화박물관 캐릭터 인형탈 제작</v>
      </c>
      <c r="I107" s="88" t="s">
        <v>638</v>
      </c>
      <c r="J107" s="18">
        <v>3960000</v>
      </c>
      <c r="K107" s="90"/>
      <c r="L107" s="88"/>
      <c r="M107" s="20"/>
      <c r="N107" s="87"/>
      <c r="O107" s="87"/>
      <c r="P107" s="87"/>
      <c r="Q107" s="87"/>
      <c r="R107" s="59"/>
      <c r="S107" s="40"/>
      <c r="T107" s="90"/>
      <c r="U107" s="88"/>
      <c r="V107" s="88"/>
      <c r="W107" s="88"/>
      <c r="X107" s="40"/>
      <c r="Y107" s="90"/>
      <c r="Z107" s="88" t="s">
        <v>639</v>
      </c>
      <c r="AA107" s="87" t="s">
        <v>640</v>
      </c>
      <c r="AB107" s="88" t="s">
        <v>641</v>
      </c>
      <c r="AC107" s="88"/>
      <c r="AD107" s="1">
        <v>42522</v>
      </c>
      <c r="AE107" s="1"/>
      <c r="AF107" s="1">
        <v>42551</v>
      </c>
      <c r="AG107" s="18">
        <v>3740000</v>
      </c>
      <c r="AH107" s="61">
        <f t="shared" si="49"/>
        <v>0.94444444444444442</v>
      </c>
      <c r="AI107" s="87"/>
      <c r="AJ107" s="48"/>
      <c r="AK107" s="87"/>
      <c r="AL107" s="87"/>
      <c r="AM107" s="87"/>
      <c r="AN107" s="89"/>
      <c r="AO107" s="87"/>
      <c r="AP107" s="14"/>
      <c r="AQ107" s="86" t="str">
        <f>C107</f>
        <v>김현재</v>
      </c>
      <c r="AR107" s="16">
        <v>42551</v>
      </c>
      <c r="AS107" s="16"/>
      <c r="AT107" s="7"/>
      <c r="AU107" s="14"/>
      <c r="AV107" s="16"/>
      <c r="AW107" s="14"/>
      <c r="AX107" s="75"/>
      <c r="AY107" s="82"/>
      <c r="AZ107" s="75"/>
      <c r="BA107" s="82"/>
      <c r="BB107" s="75"/>
      <c r="BC107" s="82"/>
      <c r="BD107" s="75"/>
      <c r="BE107" s="82"/>
      <c r="BF107" s="75"/>
      <c r="BG107" s="82"/>
      <c r="BH107" s="75"/>
      <c r="BI107" s="82"/>
    </row>
    <row r="108" spans="1:61" ht="29.25" customHeight="1">
      <c r="A108" s="86">
        <v>102</v>
      </c>
      <c r="B108" s="87" t="s">
        <v>139</v>
      </c>
      <c r="C108" s="87" t="s">
        <v>166</v>
      </c>
      <c r="D108" s="1">
        <v>42522</v>
      </c>
      <c r="E108" s="87" t="s">
        <v>52</v>
      </c>
      <c r="F108" s="87" t="s">
        <v>60</v>
      </c>
      <c r="G108" s="88" t="s">
        <v>553</v>
      </c>
      <c r="H108" s="88" t="str">
        <f t="shared" ref="H108:H124" si="50">G108</f>
        <v>2016 부천만화대상 부천시민만화상 온라인 투표 페이지 제작 및 운영 용역</v>
      </c>
      <c r="I108" s="88" t="s">
        <v>556</v>
      </c>
      <c r="J108" s="18">
        <v>1100000</v>
      </c>
      <c r="K108" s="90"/>
      <c r="L108" s="88"/>
      <c r="M108" s="20"/>
      <c r="N108" s="87"/>
      <c r="O108" s="87"/>
      <c r="P108" s="87"/>
      <c r="Q108" s="87"/>
      <c r="R108" s="59"/>
      <c r="S108" s="40"/>
      <c r="T108" s="90"/>
      <c r="U108" s="88"/>
      <c r="V108" s="88"/>
      <c r="W108" s="88"/>
      <c r="X108" s="40"/>
      <c r="Y108" s="90"/>
      <c r="Z108" s="88" t="s">
        <v>106</v>
      </c>
      <c r="AA108" s="133" t="s">
        <v>915</v>
      </c>
      <c r="AB108" s="88" t="s">
        <v>107</v>
      </c>
      <c r="AC108" s="88"/>
      <c r="AD108" s="1">
        <v>42528</v>
      </c>
      <c r="AE108" s="1">
        <v>42528</v>
      </c>
      <c r="AF108" s="1">
        <v>42577</v>
      </c>
      <c r="AG108" s="18">
        <v>1000000</v>
      </c>
      <c r="AH108" s="61">
        <f t="shared" si="49"/>
        <v>0.90909090909090906</v>
      </c>
      <c r="AI108" s="87"/>
      <c r="AJ108" s="48"/>
      <c r="AK108" s="87"/>
      <c r="AL108" s="87"/>
      <c r="AM108" s="87"/>
      <c r="AN108" s="89"/>
      <c r="AO108" s="87"/>
      <c r="AP108" s="14"/>
      <c r="AQ108" s="86" t="str">
        <f t="shared" ref="AQ108:AQ124" si="51">C108</f>
        <v>김미순</v>
      </c>
      <c r="AR108" s="16"/>
      <c r="AS108" s="16"/>
      <c r="AT108" s="7"/>
      <c r="AU108" s="14"/>
      <c r="AV108" s="16"/>
      <c r="AW108" s="14"/>
      <c r="AX108" s="75"/>
      <c r="AY108" s="82"/>
      <c r="AZ108" s="75"/>
      <c r="BA108" s="82"/>
      <c r="BB108" s="75"/>
      <c r="BC108" s="82"/>
      <c r="BD108" s="75"/>
      <c r="BE108" s="82"/>
      <c r="BF108" s="75"/>
      <c r="BG108" s="82"/>
      <c r="BH108" s="75"/>
      <c r="BI108" s="82"/>
    </row>
    <row r="109" spans="1:61" ht="29.25" customHeight="1">
      <c r="A109" s="86">
        <v>103</v>
      </c>
      <c r="B109" s="87" t="s">
        <v>139</v>
      </c>
      <c r="C109" s="87" t="s">
        <v>166</v>
      </c>
      <c r="D109" s="1">
        <v>42522</v>
      </c>
      <c r="E109" s="87" t="s">
        <v>52</v>
      </c>
      <c r="F109" s="87" t="s">
        <v>60</v>
      </c>
      <c r="G109" s="88" t="s">
        <v>554</v>
      </c>
      <c r="H109" s="88" t="str">
        <f t="shared" si="50"/>
        <v>2016 부천만화대상 부천시민만화상 오프라인 투표 운영 용역</v>
      </c>
      <c r="I109" s="88" t="s">
        <v>555</v>
      </c>
      <c r="J109" s="18">
        <v>2365000</v>
      </c>
      <c r="K109" s="90"/>
      <c r="L109" s="88"/>
      <c r="M109" s="20"/>
      <c r="N109" s="87"/>
      <c r="O109" s="87"/>
      <c r="P109" s="87"/>
      <c r="Q109" s="87"/>
      <c r="R109" s="59"/>
      <c r="S109" s="40"/>
      <c r="T109" s="90"/>
      <c r="U109" s="88"/>
      <c r="V109" s="88"/>
      <c r="W109" s="88"/>
      <c r="X109" s="40"/>
      <c r="Y109" s="90"/>
      <c r="Z109" s="88" t="s">
        <v>150</v>
      </c>
      <c r="AA109" s="87" t="s">
        <v>151</v>
      </c>
      <c r="AB109" s="88" t="s">
        <v>152</v>
      </c>
      <c r="AC109" s="88"/>
      <c r="AD109" s="1">
        <v>42528</v>
      </c>
      <c r="AE109" s="1">
        <v>42528</v>
      </c>
      <c r="AF109" s="1">
        <v>42577</v>
      </c>
      <c r="AG109" s="18">
        <v>2200000</v>
      </c>
      <c r="AH109" s="61">
        <f t="shared" si="49"/>
        <v>0.93023255813953487</v>
      </c>
      <c r="AI109" s="87"/>
      <c r="AJ109" s="48"/>
      <c r="AK109" s="87"/>
      <c r="AL109" s="87"/>
      <c r="AM109" s="87"/>
      <c r="AN109" s="89"/>
      <c r="AO109" s="87"/>
      <c r="AP109" s="14"/>
      <c r="AQ109" s="86" t="str">
        <f t="shared" si="51"/>
        <v>김미순</v>
      </c>
      <c r="AR109" s="16"/>
      <c r="AS109" s="16"/>
      <c r="AT109" s="7"/>
      <c r="AU109" s="14"/>
      <c r="AV109" s="16"/>
      <c r="AW109" s="14"/>
      <c r="AX109" s="75"/>
      <c r="AY109" s="82"/>
      <c r="AZ109" s="75"/>
      <c r="BA109" s="82"/>
      <c r="BB109" s="75"/>
      <c r="BC109" s="82"/>
      <c r="BD109" s="75"/>
      <c r="BE109" s="82"/>
      <c r="BF109" s="75"/>
      <c r="BG109" s="82"/>
      <c r="BH109" s="75"/>
      <c r="BI109" s="82"/>
    </row>
    <row r="110" spans="1:61" ht="29.25" customHeight="1">
      <c r="A110" s="86">
        <v>104</v>
      </c>
      <c r="B110" s="87" t="s">
        <v>75</v>
      </c>
      <c r="C110" s="87" t="s">
        <v>103</v>
      </c>
      <c r="D110" s="1">
        <v>42529</v>
      </c>
      <c r="E110" s="87" t="s">
        <v>52</v>
      </c>
      <c r="F110" s="87" t="s">
        <v>60</v>
      </c>
      <c r="G110" s="88" t="s">
        <v>557</v>
      </c>
      <c r="H110" s="88" t="str">
        <f t="shared" si="50"/>
        <v>한국만화영상진흥원 주변 제초작업 및 소독</v>
      </c>
      <c r="I110" s="88" t="s">
        <v>558</v>
      </c>
      <c r="J110" s="18">
        <v>3410000</v>
      </c>
      <c r="K110" s="90"/>
      <c r="L110" s="88"/>
      <c r="M110" s="20"/>
      <c r="N110" s="87"/>
      <c r="O110" s="87"/>
      <c r="P110" s="87"/>
      <c r="Q110" s="87"/>
      <c r="R110" s="59"/>
      <c r="S110" s="40"/>
      <c r="T110" s="90"/>
      <c r="U110" s="88"/>
      <c r="V110" s="88"/>
      <c r="W110" s="88"/>
      <c r="X110" s="40"/>
      <c r="Y110" s="90"/>
      <c r="Z110" s="88" t="s">
        <v>559</v>
      </c>
      <c r="AA110" s="87" t="s">
        <v>629</v>
      </c>
      <c r="AB110" s="88" t="s">
        <v>560</v>
      </c>
      <c r="AC110" s="88"/>
      <c r="AD110" s="1">
        <v>42530</v>
      </c>
      <c r="AE110" s="1">
        <v>42530</v>
      </c>
      <c r="AF110" s="1">
        <v>42534</v>
      </c>
      <c r="AG110" s="18">
        <v>3200000</v>
      </c>
      <c r="AH110" s="61">
        <f t="shared" si="49"/>
        <v>0.93841642228739008</v>
      </c>
      <c r="AI110" s="87"/>
      <c r="AJ110" s="48"/>
      <c r="AK110" s="87"/>
      <c r="AL110" s="87"/>
      <c r="AM110" s="87"/>
      <c r="AN110" s="89"/>
      <c r="AO110" s="87"/>
      <c r="AP110" s="14"/>
      <c r="AQ110" s="86" t="str">
        <f t="shared" si="51"/>
        <v>이인철</v>
      </c>
      <c r="AR110" s="16">
        <v>42534</v>
      </c>
      <c r="AS110" s="16">
        <v>42541</v>
      </c>
      <c r="AT110" s="7"/>
      <c r="AU110" s="14"/>
      <c r="AV110" s="16">
        <v>42549</v>
      </c>
      <c r="AW110" s="14">
        <f>SUM(AG110-AU110)</f>
        <v>3200000</v>
      </c>
      <c r="AX110" s="75"/>
      <c r="AY110" s="82"/>
      <c r="AZ110" s="75"/>
      <c r="BA110" s="82"/>
      <c r="BB110" s="75"/>
      <c r="BC110" s="82"/>
      <c r="BD110" s="75"/>
      <c r="BE110" s="82"/>
      <c r="BF110" s="75"/>
      <c r="BG110" s="82"/>
      <c r="BH110" s="75"/>
      <c r="BI110" s="82"/>
    </row>
    <row r="111" spans="1:61" ht="29.25" customHeight="1">
      <c r="A111" s="86">
        <v>105</v>
      </c>
      <c r="B111" s="87" t="s">
        <v>505</v>
      </c>
      <c r="C111" s="87" t="s">
        <v>146</v>
      </c>
      <c r="D111" s="1">
        <v>42524</v>
      </c>
      <c r="E111" s="87" t="s">
        <v>52</v>
      </c>
      <c r="F111" s="87" t="s">
        <v>60</v>
      </c>
      <c r="G111" s="88" t="s">
        <v>562</v>
      </c>
      <c r="H111" s="88" t="str">
        <f t="shared" si="50"/>
        <v>만화애니활용 지역특화사업을 위한 행정복지센터 만화카페 디자인 용역</v>
      </c>
      <c r="I111" s="88" t="s">
        <v>561</v>
      </c>
      <c r="J111" s="18">
        <v>4800000</v>
      </c>
      <c r="K111" s="90"/>
      <c r="L111" s="88"/>
      <c r="M111" s="20"/>
      <c r="N111" s="87"/>
      <c r="O111" s="87"/>
      <c r="P111" s="87"/>
      <c r="Q111" s="87"/>
      <c r="R111" s="59"/>
      <c r="S111" s="40"/>
      <c r="T111" s="90"/>
      <c r="U111" s="88"/>
      <c r="V111" s="88"/>
      <c r="W111" s="88"/>
      <c r="X111" s="40"/>
      <c r="Y111" s="90"/>
      <c r="Z111" s="88" t="s">
        <v>333</v>
      </c>
      <c r="AA111" s="87" t="s">
        <v>335</v>
      </c>
      <c r="AB111" s="88" t="s">
        <v>334</v>
      </c>
      <c r="AC111" s="88"/>
      <c r="AD111" s="1">
        <v>42531</v>
      </c>
      <c r="AE111" s="1">
        <v>42531</v>
      </c>
      <c r="AF111" s="1">
        <v>42551</v>
      </c>
      <c r="AG111" s="18">
        <v>4500000</v>
      </c>
      <c r="AH111" s="61">
        <f t="shared" si="49"/>
        <v>0.9375</v>
      </c>
      <c r="AI111" s="87"/>
      <c r="AJ111" s="48"/>
      <c r="AK111" s="87"/>
      <c r="AL111" s="87"/>
      <c r="AM111" s="87"/>
      <c r="AN111" s="89"/>
      <c r="AO111" s="87"/>
      <c r="AP111" s="14"/>
      <c r="AQ111" s="86" t="str">
        <f t="shared" si="51"/>
        <v>이소현</v>
      </c>
      <c r="AR111" s="16">
        <v>42544</v>
      </c>
      <c r="AS111" s="16"/>
      <c r="AT111" s="7"/>
      <c r="AU111" s="14"/>
      <c r="AV111" s="16"/>
      <c r="AW111" s="14"/>
      <c r="AX111" s="75"/>
      <c r="AY111" s="82"/>
      <c r="AZ111" s="75"/>
      <c r="BA111" s="82"/>
      <c r="BB111" s="75"/>
      <c r="BC111" s="82"/>
      <c r="BD111" s="75"/>
      <c r="BE111" s="82"/>
      <c r="BF111" s="75"/>
      <c r="BG111" s="82"/>
      <c r="BH111" s="75"/>
      <c r="BI111" s="82"/>
    </row>
    <row r="112" spans="1:61" ht="29.25" customHeight="1">
      <c r="A112" s="86">
        <v>106</v>
      </c>
      <c r="B112" s="87" t="s">
        <v>201</v>
      </c>
      <c r="C112" s="87" t="s">
        <v>354</v>
      </c>
      <c r="D112" s="1">
        <v>42515</v>
      </c>
      <c r="E112" s="87" t="s">
        <v>52</v>
      </c>
      <c r="F112" s="87" t="s">
        <v>60</v>
      </c>
      <c r="G112" s="88" t="s">
        <v>566</v>
      </c>
      <c r="H112" s="88" t="str">
        <f t="shared" si="50"/>
        <v>K-Comics아카데미 '클립스튜디오' 교재개발 용역</v>
      </c>
      <c r="I112" s="88" t="s">
        <v>563</v>
      </c>
      <c r="J112" s="18">
        <v>6280000</v>
      </c>
      <c r="K112" s="90"/>
      <c r="L112" s="88"/>
      <c r="M112" s="20"/>
      <c r="N112" s="87"/>
      <c r="O112" s="87"/>
      <c r="P112" s="87"/>
      <c r="Q112" s="87"/>
      <c r="R112" s="59"/>
      <c r="S112" s="40"/>
      <c r="T112" s="90"/>
      <c r="U112" s="88"/>
      <c r="V112" s="88"/>
      <c r="W112" s="88"/>
      <c r="X112" s="40"/>
      <c r="Y112" s="90"/>
      <c r="Z112" s="88" t="s">
        <v>564</v>
      </c>
      <c r="AA112" s="87" t="s">
        <v>565</v>
      </c>
      <c r="AB112" s="88" t="s">
        <v>564</v>
      </c>
      <c r="AC112" s="88"/>
      <c r="AD112" s="1">
        <v>42531</v>
      </c>
      <c r="AE112" s="1">
        <v>42531</v>
      </c>
      <c r="AF112" s="1">
        <v>42590</v>
      </c>
      <c r="AG112" s="18">
        <v>5900000</v>
      </c>
      <c r="AH112" s="61">
        <f t="shared" si="49"/>
        <v>0.93949044585987262</v>
      </c>
      <c r="AI112" s="87"/>
      <c r="AJ112" s="48"/>
      <c r="AK112" s="87"/>
      <c r="AL112" s="87"/>
      <c r="AM112" s="87"/>
      <c r="AN112" s="89"/>
      <c r="AO112" s="87"/>
      <c r="AP112" s="14"/>
      <c r="AQ112" s="86" t="str">
        <f t="shared" si="51"/>
        <v>김보금</v>
      </c>
      <c r="AR112" s="16"/>
      <c r="AS112" s="16"/>
      <c r="AT112" s="7"/>
      <c r="AU112" s="14"/>
      <c r="AV112" s="16"/>
      <c r="AW112" s="14"/>
      <c r="AX112" s="75"/>
      <c r="AY112" s="82"/>
      <c r="AZ112" s="75"/>
      <c r="BA112" s="82"/>
      <c r="BB112" s="75"/>
      <c r="BC112" s="82"/>
      <c r="BD112" s="75"/>
      <c r="BE112" s="82"/>
      <c r="BF112" s="75"/>
      <c r="BG112" s="82"/>
      <c r="BH112" s="75"/>
      <c r="BI112" s="82"/>
    </row>
    <row r="113" spans="1:61" ht="29.25" customHeight="1">
      <c r="A113" s="86">
        <v>107</v>
      </c>
      <c r="B113" s="87" t="s">
        <v>201</v>
      </c>
      <c r="C113" s="87" t="s">
        <v>535</v>
      </c>
      <c r="D113" s="1">
        <v>42486</v>
      </c>
      <c r="E113" s="87" t="s">
        <v>52</v>
      </c>
      <c r="F113" s="87" t="s">
        <v>238</v>
      </c>
      <c r="G113" s="88" t="s">
        <v>572</v>
      </c>
      <c r="H113" s="88" t="str">
        <f t="shared" si="50"/>
        <v>2016년 디지털만화 저작권 보호 캠페인 사업 위탁 운영</v>
      </c>
      <c r="I113" s="88" t="s">
        <v>573</v>
      </c>
      <c r="J113" s="18">
        <v>64000000</v>
      </c>
      <c r="K113" s="90">
        <v>42500</v>
      </c>
      <c r="L113" s="88" t="s">
        <v>402</v>
      </c>
      <c r="M113" s="20"/>
      <c r="N113" s="87" t="s">
        <v>242</v>
      </c>
      <c r="O113" s="87" t="s">
        <v>117</v>
      </c>
      <c r="P113" s="87" t="s">
        <v>118</v>
      </c>
      <c r="Q113" s="87" t="s">
        <v>574</v>
      </c>
      <c r="R113" s="59">
        <v>64000000</v>
      </c>
      <c r="S113" s="40">
        <v>64000000</v>
      </c>
      <c r="T113" s="90">
        <v>42510</v>
      </c>
      <c r="U113" s="88">
        <v>2</v>
      </c>
      <c r="V113" s="88" t="s">
        <v>575</v>
      </c>
      <c r="W113" s="88" t="s">
        <v>576</v>
      </c>
      <c r="X113" s="40">
        <v>60733000</v>
      </c>
      <c r="Y113" s="90">
        <v>42510</v>
      </c>
      <c r="Z113" s="88" t="s">
        <v>575</v>
      </c>
      <c r="AA113" s="87" t="s">
        <v>578</v>
      </c>
      <c r="AB113" s="88" t="s">
        <v>576</v>
      </c>
      <c r="AC113" s="88"/>
      <c r="AD113" s="1">
        <v>42531</v>
      </c>
      <c r="AE113" s="1">
        <v>42531</v>
      </c>
      <c r="AF113" s="1">
        <v>42735</v>
      </c>
      <c r="AG113" s="18">
        <v>60733000</v>
      </c>
      <c r="AH113" s="61">
        <f t="shared" ref="AH113" si="52">SUM(AG113/S113)</f>
        <v>0.94895312499999995</v>
      </c>
      <c r="AI113" s="87"/>
      <c r="AJ113" s="48"/>
      <c r="AK113" s="87"/>
      <c r="AL113" s="87"/>
      <c r="AM113" s="87"/>
      <c r="AN113" s="89"/>
      <c r="AO113" s="87"/>
      <c r="AP113" s="14"/>
      <c r="AQ113" s="86" t="str">
        <f t="shared" si="51"/>
        <v>홍현지</v>
      </c>
      <c r="AR113" s="16"/>
      <c r="AS113" s="16"/>
      <c r="AT113" s="7">
        <v>42551</v>
      </c>
      <c r="AU113" s="14">
        <v>42513100</v>
      </c>
      <c r="AV113" s="16"/>
      <c r="AW113" s="14"/>
      <c r="AX113" s="75"/>
      <c r="AY113" s="82"/>
      <c r="AZ113" s="75"/>
      <c r="BA113" s="82"/>
      <c r="BB113" s="75"/>
      <c r="BC113" s="82"/>
      <c r="BD113" s="75"/>
      <c r="BE113" s="82"/>
      <c r="BF113" s="75"/>
      <c r="BG113" s="82"/>
      <c r="BH113" s="75"/>
      <c r="BI113" s="82"/>
    </row>
    <row r="114" spans="1:61" ht="29.25" customHeight="1">
      <c r="A114" s="86">
        <v>108</v>
      </c>
      <c r="B114" s="87" t="s">
        <v>75</v>
      </c>
      <c r="C114" s="87" t="s">
        <v>349</v>
      </c>
      <c r="D114" s="1">
        <v>42530</v>
      </c>
      <c r="E114" s="87" t="s">
        <v>195</v>
      </c>
      <c r="F114" s="87" t="s">
        <v>60</v>
      </c>
      <c r="G114" s="88" t="s">
        <v>567</v>
      </c>
      <c r="H114" s="88" t="str">
        <f t="shared" si="50"/>
        <v>지상주차장 화단 철거 공사</v>
      </c>
      <c r="I114" s="88" t="s">
        <v>568</v>
      </c>
      <c r="J114" s="18">
        <v>3300000</v>
      </c>
      <c r="K114" s="90"/>
      <c r="L114" s="88"/>
      <c r="M114" s="20"/>
      <c r="N114" s="87"/>
      <c r="O114" s="87"/>
      <c r="P114" s="87"/>
      <c r="Q114" s="87"/>
      <c r="R114" s="59"/>
      <c r="S114" s="40"/>
      <c r="T114" s="90"/>
      <c r="U114" s="88"/>
      <c r="V114" s="88"/>
      <c r="W114" s="88"/>
      <c r="X114" s="40"/>
      <c r="Y114" s="90"/>
      <c r="Z114" s="88" t="s">
        <v>570</v>
      </c>
      <c r="AA114" s="87" t="s">
        <v>571</v>
      </c>
      <c r="AB114" s="88" t="s">
        <v>569</v>
      </c>
      <c r="AC114" s="88"/>
      <c r="AD114" s="1">
        <v>42535</v>
      </c>
      <c r="AE114" s="1">
        <v>42536</v>
      </c>
      <c r="AF114" s="1">
        <v>42549</v>
      </c>
      <c r="AG114" s="18">
        <v>2997500</v>
      </c>
      <c r="AH114" s="61">
        <f t="shared" ref="AH114:AH123" si="53">SUM(AG114/J114)</f>
        <v>0.90833333333333333</v>
      </c>
      <c r="AI114" s="87"/>
      <c r="AJ114" s="48"/>
      <c r="AK114" s="87"/>
      <c r="AL114" s="87"/>
      <c r="AM114" s="87"/>
      <c r="AN114" s="89"/>
      <c r="AO114" s="87"/>
      <c r="AP114" s="14"/>
      <c r="AQ114" s="86" t="str">
        <f t="shared" si="51"/>
        <v>정기선</v>
      </c>
      <c r="AR114" s="16">
        <v>42549</v>
      </c>
      <c r="AS114" s="16"/>
      <c r="AT114" s="7"/>
      <c r="AU114" s="14"/>
      <c r="AV114" s="16"/>
      <c r="AW114" s="14"/>
      <c r="AX114" s="75"/>
      <c r="AY114" s="82"/>
      <c r="AZ114" s="75"/>
      <c r="BA114" s="82"/>
      <c r="BB114" s="75"/>
      <c r="BC114" s="82"/>
      <c r="BD114" s="75"/>
      <c r="BE114" s="82"/>
      <c r="BF114" s="75"/>
      <c r="BG114" s="82"/>
      <c r="BH114" s="75"/>
      <c r="BI114" s="82"/>
    </row>
    <row r="115" spans="1:61" ht="29.25" customHeight="1">
      <c r="A115" s="86">
        <v>109</v>
      </c>
      <c r="B115" s="87" t="s">
        <v>83</v>
      </c>
      <c r="C115" s="87" t="s">
        <v>374</v>
      </c>
      <c r="D115" s="1">
        <v>42534</v>
      </c>
      <c r="E115" s="87" t="s">
        <v>52</v>
      </c>
      <c r="F115" s="87" t="s">
        <v>60</v>
      </c>
      <c r="G115" s="88" t="s">
        <v>579</v>
      </c>
      <c r="H115" s="88" t="str">
        <f t="shared" si="50"/>
        <v>특별전시 지슬원화전 전시 및 홍보사인 제작 설치 용역</v>
      </c>
      <c r="I115" s="88" t="s">
        <v>580</v>
      </c>
      <c r="J115" s="18">
        <v>6600000</v>
      </c>
      <c r="K115" s="90"/>
      <c r="L115" s="88"/>
      <c r="M115" s="20"/>
      <c r="N115" s="87"/>
      <c r="O115" s="87"/>
      <c r="P115" s="87"/>
      <c r="Q115" s="87"/>
      <c r="R115" s="59"/>
      <c r="S115" s="40"/>
      <c r="T115" s="90"/>
      <c r="U115" s="88"/>
      <c r="V115" s="88"/>
      <c r="W115" s="88"/>
      <c r="X115" s="40"/>
      <c r="Y115" s="90"/>
      <c r="Z115" s="88" t="s">
        <v>581</v>
      </c>
      <c r="AA115" s="87" t="s">
        <v>592</v>
      </c>
      <c r="AB115" s="88" t="s">
        <v>582</v>
      </c>
      <c r="AC115" s="88"/>
      <c r="AD115" s="1">
        <v>42536</v>
      </c>
      <c r="AE115" s="1">
        <v>42536</v>
      </c>
      <c r="AF115" s="1">
        <v>42545</v>
      </c>
      <c r="AG115" s="18">
        <v>6000000</v>
      </c>
      <c r="AH115" s="61">
        <f t="shared" si="53"/>
        <v>0.90909090909090906</v>
      </c>
      <c r="AI115" s="87"/>
      <c r="AJ115" s="48"/>
      <c r="AK115" s="87"/>
      <c r="AL115" s="87"/>
      <c r="AM115" s="87"/>
      <c r="AN115" s="89"/>
      <c r="AO115" s="87"/>
      <c r="AP115" s="14"/>
      <c r="AQ115" s="86" t="str">
        <f t="shared" si="51"/>
        <v>최은영</v>
      </c>
      <c r="AR115" s="16">
        <v>42544</v>
      </c>
      <c r="AS115" s="16">
        <v>42544</v>
      </c>
      <c r="AT115" s="7"/>
      <c r="AU115" s="14"/>
      <c r="AV115" s="16">
        <v>42549</v>
      </c>
      <c r="AW115" s="14">
        <f>SUM(AG115-AU115)</f>
        <v>6000000</v>
      </c>
      <c r="AX115" s="75"/>
      <c r="AY115" s="82"/>
      <c r="AZ115" s="75"/>
      <c r="BA115" s="82"/>
      <c r="BB115" s="75"/>
      <c r="BC115" s="82"/>
      <c r="BD115" s="75"/>
      <c r="BE115" s="82"/>
      <c r="BF115" s="75"/>
      <c r="BG115" s="82"/>
      <c r="BH115" s="75"/>
      <c r="BI115" s="82"/>
    </row>
    <row r="116" spans="1:61" ht="29.25" customHeight="1">
      <c r="A116" s="86">
        <v>110</v>
      </c>
      <c r="B116" s="87" t="s">
        <v>75</v>
      </c>
      <c r="C116" s="87" t="s">
        <v>216</v>
      </c>
      <c r="D116" s="1">
        <v>42536</v>
      </c>
      <c r="E116" s="87" t="s">
        <v>52</v>
      </c>
      <c r="F116" s="87" t="s">
        <v>60</v>
      </c>
      <c r="G116" s="88" t="s">
        <v>609</v>
      </c>
      <c r="H116" s="88" t="str">
        <f t="shared" si="50"/>
        <v>승강기 유상부품(도어이탈방지) 추가설치</v>
      </c>
      <c r="I116" s="88" t="s">
        <v>610</v>
      </c>
      <c r="J116" s="18">
        <v>484000</v>
      </c>
      <c r="K116" s="90"/>
      <c r="L116" s="88"/>
      <c r="M116" s="20"/>
      <c r="N116" s="87"/>
      <c r="O116" s="87"/>
      <c r="P116" s="87"/>
      <c r="Q116" s="87"/>
      <c r="R116" s="59"/>
      <c r="S116" s="40"/>
      <c r="T116" s="90"/>
      <c r="U116" s="88"/>
      <c r="V116" s="88"/>
      <c r="W116" s="88"/>
      <c r="X116" s="40"/>
      <c r="Y116" s="90"/>
      <c r="Z116" s="88" t="s">
        <v>100</v>
      </c>
      <c r="AA116" s="87" t="s">
        <v>101</v>
      </c>
      <c r="AB116" s="88" t="s">
        <v>102</v>
      </c>
      <c r="AC116" s="88"/>
      <c r="AD116" s="1">
        <v>42536</v>
      </c>
      <c r="AE116" s="1">
        <v>42536</v>
      </c>
      <c r="AF116" s="1">
        <v>42545</v>
      </c>
      <c r="AG116" s="18">
        <v>440000</v>
      </c>
      <c r="AH116" s="61">
        <f t="shared" si="53"/>
        <v>0.90909090909090906</v>
      </c>
      <c r="AI116" s="87"/>
      <c r="AJ116" s="48"/>
      <c r="AK116" s="87"/>
      <c r="AL116" s="87"/>
      <c r="AM116" s="87"/>
      <c r="AN116" s="89"/>
      <c r="AO116" s="87"/>
      <c r="AP116" s="14"/>
      <c r="AQ116" s="86" t="str">
        <f t="shared" si="51"/>
        <v>김광수</v>
      </c>
      <c r="AR116" s="16">
        <v>42543</v>
      </c>
      <c r="AS116" s="16">
        <v>42543</v>
      </c>
      <c r="AT116" s="7"/>
      <c r="AU116" s="14"/>
      <c r="AV116" s="16">
        <v>42551</v>
      </c>
      <c r="AW116" s="14">
        <f>SUM(AG116-AU116)</f>
        <v>440000</v>
      </c>
      <c r="AX116" s="75"/>
      <c r="AY116" s="82"/>
      <c r="AZ116" s="75"/>
      <c r="BA116" s="82"/>
      <c r="BB116" s="75"/>
      <c r="BC116" s="82"/>
      <c r="BD116" s="75"/>
      <c r="BE116" s="82"/>
      <c r="BF116" s="75"/>
      <c r="BG116" s="82"/>
      <c r="BH116" s="75"/>
      <c r="BI116" s="82"/>
    </row>
    <row r="117" spans="1:61" ht="29.25" customHeight="1">
      <c r="A117" s="86">
        <v>111</v>
      </c>
      <c r="B117" s="87" t="s">
        <v>83</v>
      </c>
      <c r="C117" s="87" t="s">
        <v>176</v>
      </c>
      <c r="D117" s="1">
        <v>42531</v>
      </c>
      <c r="E117" s="87" t="s">
        <v>91</v>
      </c>
      <c r="F117" s="87" t="s">
        <v>60</v>
      </c>
      <c r="G117" s="88" t="s">
        <v>594</v>
      </c>
      <c r="H117" s="88" t="str">
        <f t="shared" si="50"/>
        <v>한국만화박물관 출력용 입장권 제작 구매</v>
      </c>
      <c r="I117" s="88" t="s">
        <v>595</v>
      </c>
      <c r="J117" s="18">
        <v>2629000</v>
      </c>
      <c r="K117" s="90"/>
      <c r="L117" s="88"/>
      <c r="M117" s="20"/>
      <c r="N117" s="87"/>
      <c r="O117" s="87"/>
      <c r="P117" s="87"/>
      <c r="Q117" s="87"/>
      <c r="R117" s="59"/>
      <c r="S117" s="40"/>
      <c r="T117" s="90"/>
      <c r="U117" s="88"/>
      <c r="V117" s="88"/>
      <c r="W117" s="88"/>
      <c r="X117" s="40"/>
      <c r="Y117" s="90"/>
      <c r="Z117" s="88" t="s">
        <v>596</v>
      </c>
      <c r="AA117" s="87" t="s">
        <v>597</v>
      </c>
      <c r="AB117" s="88" t="s">
        <v>598</v>
      </c>
      <c r="AC117" s="88"/>
      <c r="AD117" s="1">
        <v>42542</v>
      </c>
      <c r="AE117" s="1"/>
      <c r="AF117" s="1">
        <v>42545</v>
      </c>
      <c r="AG117" s="18">
        <v>2046000</v>
      </c>
      <c r="AH117" s="61">
        <f t="shared" si="53"/>
        <v>0.77824267782426781</v>
      </c>
      <c r="AI117" s="87"/>
      <c r="AJ117" s="48"/>
      <c r="AK117" s="87"/>
      <c r="AL117" s="87"/>
      <c r="AM117" s="87"/>
      <c r="AN117" s="89"/>
      <c r="AO117" s="87"/>
      <c r="AP117" s="14"/>
      <c r="AQ117" s="86" t="str">
        <f t="shared" si="51"/>
        <v>방희정</v>
      </c>
      <c r="AR117" s="16">
        <v>42545</v>
      </c>
      <c r="AS117" s="16">
        <v>42551</v>
      </c>
      <c r="AT117" s="7"/>
      <c r="AU117" s="14"/>
      <c r="AV117" s="16"/>
      <c r="AW117" s="14"/>
      <c r="AX117" s="75"/>
      <c r="AY117" s="82"/>
      <c r="AZ117" s="75"/>
      <c r="BA117" s="82"/>
      <c r="BB117" s="75"/>
      <c r="BC117" s="82"/>
      <c r="BD117" s="75"/>
      <c r="BE117" s="82"/>
      <c r="BF117" s="75"/>
      <c r="BG117" s="82"/>
      <c r="BH117" s="75"/>
      <c r="BI117" s="82"/>
    </row>
    <row r="118" spans="1:61" ht="29.25" customHeight="1">
      <c r="A118" s="86">
        <v>112</v>
      </c>
      <c r="B118" s="87" t="s">
        <v>75</v>
      </c>
      <c r="C118" s="87" t="s">
        <v>103</v>
      </c>
      <c r="D118" s="1">
        <v>42531</v>
      </c>
      <c r="E118" s="87" t="s">
        <v>52</v>
      </c>
      <c r="F118" s="87" t="s">
        <v>60</v>
      </c>
      <c r="G118" s="88" t="s">
        <v>611</v>
      </c>
      <c r="H118" s="88" t="str">
        <f t="shared" si="50"/>
        <v>공조기 베어링 교체</v>
      </c>
      <c r="I118" s="88" t="s">
        <v>595</v>
      </c>
      <c r="J118" s="18">
        <v>1320000</v>
      </c>
      <c r="K118" s="90"/>
      <c r="L118" s="88"/>
      <c r="M118" s="20"/>
      <c r="N118" s="87"/>
      <c r="O118" s="87"/>
      <c r="P118" s="87"/>
      <c r="Q118" s="87"/>
      <c r="R118" s="59"/>
      <c r="S118" s="40"/>
      <c r="T118" s="90"/>
      <c r="U118" s="88"/>
      <c r="V118" s="88"/>
      <c r="W118" s="88"/>
      <c r="X118" s="40"/>
      <c r="Y118" s="90"/>
      <c r="Z118" s="88" t="s">
        <v>612</v>
      </c>
      <c r="AA118" s="87" t="s">
        <v>614</v>
      </c>
      <c r="AB118" s="88" t="s">
        <v>613</v>
      </c>
      <c r="AC118" s="88"/>
      <c r="AD118" s="1">
        <v>42542</v>
      </c>
      <c r="AE118" s="1">
        <v>42542</v>
      </c>
      <c r="AF118" s="1">
        <v>42545</v>
      </c>
      <c r="AG118" s="18">
        <v>1221000</v>
      </c>
      <c r="AH118" s="61">
        <f t="shared" si="53"/>
        <v>0.92500000000000004</v>
      </c>
      <c r="AI118" s="87"/>
      <c r="AJ118" s="48"/>
      <c r="AK118" s="87"/>
      <c r="AL118" s="87"/>
      <c r="AM118" s="87"/>
      <c r="AN118" s="89"/>
      <c r="AO118" s="87"/>
      <c r="AP118" s="14"/>
      <c r="AQ118" s="86" t="str">
        <f t="shared" si="51"/>
        <v>이인철</v>
      </c>
      <c r="AR118" s="16">
        <v>42544</v>
      </c>
      <c r="AS118" s="16">
        <v>42544</v>
      </c>
      <c r="AT118" s="7"/>
      <c r="AU118" s="14"/>
      <c r="AV118" s="16">
        <v>42551</v>
      </c>
      <c r="AW118" s="14">
        <f>SUM(AG118-AU118)</f>
        <v>1221000</v>
      </c>
      <c r="AX118" s="75"/>
      <c r="AY118" s="82"/>
      <c r="AZ118" s="75"/>
      <c r="BA118" s="82"/>
      <c r="BB118" s="75"/>
      <c r="BC118" s="82"/>
      <c r="BD118" s="75"/>
      <c r="BE118" s="82"/>
      <c r="BF118" s="75"/>
      <c r="BG118" s="82"/>
      <c r="BH118" s="75"/>
      <c r="BI118" s="82"/>
    </row>
    <row r="119" spans="1:61" ht="29.25" customHeight="1">
      <c r="A119" s="86">
        <v>113</v>
      </c>
      <c r="B119" s="87" t="s">
        <v>393</v>
      </c>
      <c r="C119" s="87" t="s">
        <v>615</v>
      </c>
      <c r="D119" s="1">
        <v>42488</v>
      </c>
      <c r="E119" s="87" t="s">
        <v>52</v>
      </c>
      <c r="F119" s="87" t="s">
        <v>623</v>
      </c>
      <c r="G119" s="88" t="s">
        <v>616</v>
      </c>
      <c r="H119" s="88" t="str">
        <f t="shared" si="50"/>
        <v>제19회 부천국제만화축제 총괄대행용역</v>
      </c>
      <c r="I119" s="88" t="s">
        <v>617</v>
      </c>
      <c r="J119" s="18">
        <v>546710000</v>
      </c>
      <c r="K119" s="90">
        <v>42499</v>
      </c>
      <c r="L119" s="88"/>
      <c r="M119" s="20"/>
      <c r="N119" s="87" t="s">
        <v>242</v>
      </c>
      <c r="O119" s="87" t="s">
        <v>589</v>
      </c>
      <c r="P119" s="87" t="s">
        <v>118</v>
      </c>
      <c r="Q119" s="87" t="s">
        <v>574</v>
      </c>
      <c r="R119" s="59">
        <v>546710000</v>
      </c>
      <c r="S119" s="40">
        <v>546710000</v>
      </c>
      <c r="T119" s="90">
        <v>42521</v>
      </c>
      <c r="U119" s="88">
        <v>2</v>
      </c>
      <c r="V119" s="88" t="s">
        <v>618</v>
      </c>
      <c r="W119" s="88" t="s">
        <v>619</v>
      </c>
      <c r="X119" s="40">
        <v>545198170</v>
      </c>
      <c r="Y119" s="90">
        <v>42521</v>
      </c>
      <c r="Z119" s="88" t="s">
        <v>618</v>
      </c>
      <c r="AA119" s="87" t="s">
        <v>620</v>
      </c>
      <c r="AB119" s="88" t="s">
        <v>619</v>
      </c>
      <c r="AC119" s="88"/>
      <c r="AD119" s="1">
        <v>42543</v>
      </c>
      <c r="AE119" s="1">
        <v>42543</v>
      </c>
      <c r="AF119" s="1">
        <v>42612</v>
      </c>
      <c r="AG119" s="18">
        <v>540000000</v>
      </c>
      <c r="AH119" s="61">
        <f t="shared" ref="AH119:AH120" si="54">SUM(AG119/S119)</f>
        <v>0.98772658264893631</v>
      </c>
      <c r="AI119" s="87"/>
      <c r="AJ119" s="48"/>
      <c r="AK119" s="87"/>
      <c r="AL119" s="87"/>
      <c r="AM119" s="87"/>
      <c r="AN119" s="89"/>
      <c r="AO119" s="87"/>
      <c r="AP119" s="14"/>
      <c r="AQ119" s="86" t="str">
        <f t="shared" si="51"/>
        <v>김준호</v>
      </c>
      <c r="AR119" s="16"/>
      <c r="AS119" s="16"/>
      <c r="AT119" s="16">
        <v>42551</v>
      </c>
      <c r="AU119" s="14">
        <v>377200000</v>
      </c>
      <c r="AV119" s="16"/>
      <c r="AW119" s="14"/>
      <c r="AX119" s="75"/>
      <c r="AY119" s="82"/>
      <c r="AZ119" s="75"/>
      <c r="BA119" s="82"/>
      <c r="BB119" s="75"/>
      <c r="BC119" s="82"/>
      <c r="BD119" s="75"/>
      <c r="BE119" s="82"/>
      <c r="BF119" s="75"/>
      <c r="BG119" s="82"/>
      <c r="BH119" s="75"/>
      <c r="BI119" s="82"/>
    </row>
    <row r="120" spans="1:61" ht="29.25" customHeight="1">
      <c r="A120" s="86">
        <v>114</v>
      </c>
      <c r="B120" s="87" t="s">
        <v>393</v>
      </c>
      <c r="C120" s="87" t="s">
        <v>394</v>
      </c>
      <c r="D120" s="1">
        <v>42510</v>
      </c>
      <c r="E120" s="87" t="s">
        <v>52</v>
      </c>
      <c r="F120" s="87" t="s">
        <v>238</v>
      </c>
      <c r="G120" s="88" t="s">
        <v>587</v>
      </c>
      <c r="H120" s="88" t="str">
        <f t="shared" si="50"/>
        <v>제5회 세계어린이만화가대회 본대회(만화캠프) 기획, 운영 용역</v>
      </c>
      <c r="I120" s="88" t="s">
        <v>588</v>
      </c>
      <c r="J120" s="18">
        <v>62133500</v>
      </c>
      <c r="K120" s="90">
        <v>42520</v>
      </c>
      <c r="L120" s="88"/>
      <c r="M120" s="20"/>
      <c r="N120" s="87" t="s">
        <v>242</v>
      </c>
      <c r="O120" s="87" t="s">
        <v>589</v>
      </c>
      <c r="P120" s="87" t="s">
        <v>118</v>
      </c>
      <c r="Q120" s="87" t="s">
        <v>574</v>
      </c>
      <c r="R120" s="59">
        <v>62133500</v>
      </c>
      <c r="S120" s="40">
        <v>62133500</v>
      </c>
      <c r="T120" s="90">
        <v>42530</v>
      </c>
      <c r="U120" s="88">
        <v>4</v>
      </c>
      <c r="V120" s="88" t="s">
        <v>590</v>
      </c>
      <c r="W120" s="88" t="s">
        <v>591</v>
      </c>
      <c r="X120" s="40">
        <v>56541485</v>
      </c>
      <c r="Y120" s="90">
        <v>42530</v>
      </c>
      <c r="Z120" s="88" t="s">
        <v>590</v>
      </c>
      <c r="AA120" s="87" t="s">
        <v>593</v>
      </c>
      <c r="AB120" s="88" t="s">
        <v>591</v>
      </c>
      <c r="AC120" s="88"/>
      <c r="AD120" s="1">
        <v>42545</v>
      </c>
      <c r="AE120" s="1">
        <v>42545</v>
      </c>
      <c r="AF120" s="1">
        <v>42613</v>
      </c>
      <c r="AG120" s="18">
        <v>61810000</v>
      </c>
      <c r="AH120" s="61">
        <f t="shared" si="54"/>
        <v>0.99479346890163922</v>
      </c>
      <c r="AI120" s="87"/>
      <c r="AJ120" s="48"/>
      <c r="AK120" s="87"/>
      <c r="AL120" s="87"/>
      <c r="AM120" s="87"/>
      <c r="AN120" s="89"/>
      <c r="AO120" s="87"/>
      <c r="AP120" s="14"/>
      <c r="AQ120" s="86" t="str">
        <f t="shared" si="51"/>
        <v>박소연</v>
      </c>
      <c r="AR120" s="16"/>
      <c r="AS120" s="16"/>
      <c r="AT120" s="7"/>
      <c r="AU120" s="14"/>
      <c r="AV120" s="16"/>
      <c r="AW120" s="14"/>
      <c r="AX120" s="75"/>
      <c r="AY120" s="82"/>
      <c r="AZ120" s="75"/>
      <c r="BA120" s="82"/>
      <c r="BB120" s="75"/>
      <c r="BC120" s="82"/>
      <c r="BD120" s="75"/>
      <c r="BE120" s="82"/>
      <c r="BF120" s="75"/>
      <c r="BG120" s="82"/>
      <c r="BH120" s="75"/>
      <c r="BI120" s="82"/>
    </row>
    <row r="121" spans="1:61" ht="29.25" customHeight="1">
      <c r="A121" s="86">
        <v>115</v>
      </c>
      <c r="B121" s="87" t="s">
        <v>58</v>
      </c>
      <c r="C121" s="87" t="s">
        <v>237</v>
      </c>
      <c r="D121" s="1">
        <v>42545</v>
      </c>
      <c r="E121" s="87" t="s">
        <v>91</v>
      </c>
      <c r="F121" s="87" t="s">
        <v>60</v>
      </c>
      <c r="G121" s="88" t="s">
        <v>599</v>
      </c>
      <c r="H121" s="88" t="str">
        <f t="shared" si="50"/>
        <v>한국 웹톤 홍보집 및 한국만화영상진흥원 외국어 소개자료 제작</v>
      </c>
      <c r="I121" s="88" t="s">
        <v>600</v>
      </c>
      <c r="J121" s="18">
        <v>6950000</v>
      </c>
      <c r="K121" s="90"/>
      <c r="L121" s="88"/>
      <c r="M121" s="20"/>
      <c r="N121" s="87"/>
      <c r="O121" s="87"/>
      <c r="P121" s="87"/>
      <c r="Q121" s="87"/>
      <c r="R121" s="59"/>
      <c r="S121" s="40"/>
      <c r="T121" s="90"/>
      <c r="U121" s="88"/>
      <c r="V121" s="88"/>
      <c r="W121" s="88"/>
      <c r="X121" s="40"/>
      <c r="Y121" s="90"/>
      <c r="Z121" s="88" t="s">
        <v>601</v>
      </c>
      <c r="AA121" s="87" t="s">
        <v>602</v>
      </c>
      <c r="AB121" s="88" t="s">
        <v>603</v>
      </c>
      <c r="AC121" s="88"/>
      <c r="AD121" s="1">
        <v>42548</v>
      </c>
      <c r="AE121" s="1"/>
      <c r="AF121" s="1">
        <v>42573</v>
      </c>
      <c r="AG121" s="18">
        <v>6600000</v>
      </c>
      <c r="AH121" s="61">
        <f t="shared" si="53"/>
        <v>0.94964028776978415</v>
      </c>
      <c r="AI121" s="87"/>
      <c r="AJ121" s="48"/>
      <c r="AK121" s="87"/>
      <c r="AL121" s="87"/>
      <c r="AM121" s="87"/>
      <c r="AN121" s="89"/>
      <c r="AO121" s="87"/>
      <c r="AP121" s="14"/>
      <c r="AQ121" s="86" t="str">
        <f t="shared" si="51"/>
        <v>서희진</v>
      </c>
      <c r="AR121" s="16"/>
      <c r="AS121" s="16"/>
      <c r="AT121" s="7"/>
      <c r="AU121" s="14"/>
      <c r="AV121" s="16"/>
      <c r="AW121" s="14"/>
      <c r="AX121" s="75"/>
      <c r="AY121" s="82"/>
      <c r="AZ121" s="75"/>
      <c r="BA121" s="82"/>
      <c r="BB121" s="75"/>
      <c r="BC121" s="82"/>
      <c r="BD121" s="75"/>
      <c r="BE121" s="82"/>
      <c r="BF121" s="75"/>
      <c r="BG121" s="82"/>
      <c r="BH121" s="75"/>
      <c r="BI121" s="82"/>
    </row>
    <row r="122" spans="1:61" ht="29.25" customHeight="1">
      <c r="A122" s="86">
        <v>116</v>
      </c>
      <c r="B122" s="87" t="s">
        <v>505</v>
      </c>
      <c r="C122" s="87" t="s">
        <v>146</v>
      </c>
      <c r="D122" s="1">
        <v>42544</v>
      </c>
      <c r="E122" s="87" t="s">
        <v>52</v>
      </c>
      <c r="F122" s="87" t="s">
        <v>60</v>
      </c>
      <c r="G122" s="88" t="s">
        <v>604</v>
      </c>
      <c r="H122" s="88" t="str">
        <f t="shared" si="50"/>
        <v>만화애니활용 지역활성화를 위한 만화카페 설치 용역</v>
      </c>
      <c r="I122" s="88" t="s">
        <v>605</v>
      </c>
      <c r="J122" s="18">
        <v>14575000</v>
      </c>
      <c r="K122" s="90"/>
      <c r="L122" s="88"/>
      <c r="M122" s="20"/>
      <c r="N122" s="87"/>
      <c r="O122" s="87"/>
      <c r="P122" s="87"/>
      <c r="Q122" s="87"/>
      <c r="R122" s="59"/>
      <c r="S122" s="40"/>
      <c r="T122" s="90"/>
      <c r="U122" s="88"/>
      <c r="V122" s="88"/>
      <c r="W122" s="88"/>
      <c r="X122" s="40"/>
      <c r="Y122" s="90"/>
      <c r="Z122" s="88" t="s">
        <v>305</v>
      </c>
      <c r="AA122" s="87" t="s">
        <v>306</v>
      </c>
      <c r="AB122" s="88" t="s">
        <v>367</v>
      </c>
      <c r="AC122" s="88"/>
      <c r="AD122" s="1">
        <v>42549</v>
      </c>
      <c r="AE122" s="1">
        <v>42549</v>
      </c>
      <c r="AF122" s="1">
        <v>42559</v>
      </c>
      <c r="AG122" s="18">
        <v>13420000</v>
      </c>
      <c r="AH122" s="61">
        <f t="shared" si="53"/>
        <v>0.92075471698113209</v>
      </c>
      <c r="AI122" s="87"/>
      <c r="AJ122" s="48"/>
      <c r="AK122" s="87"/>
      <c r="AL122" s="87"/>
      <c r="AM122" s="87"/>
      <c r="AN122" s="89"/>
      <c r="AO122" s="87"/>
      <c r="AP122" s="14"/>
      <c r="AQ122" s="86" t="str">
        <f t="shared" si="51"/>
        <v>이소현</v>
      </c>
      <c r="AR122" s="16"/>
      <c r="AS122" s="16"/>
      <c r="AT122" s="7"/>
      <c r="AU122" s="14"/>
      <c r="AV122" s="16"/>
      <c r="AW122" s="14"/>
      <c r="AX122" s="75"/>
      <c r="AY122" s="82"/>
      <c r="AZ122" s="75"/>
      <c r="BA122" s="82"/>
      <c r="BB122" s="75"/>
      <c r="BC122" s="82"/>
      <c r="BD122" s="75"/>
      <c r="BE122" s="82"/>
      <c r="BF122" s="75"/>
      <c r="BG122" s="82"/>
      <c r="BH122" s="75"/>
      <c r="BI122" s="82"/>
    </row>
    <row r="123" spans="1:61" ht="29.25" customHeight="1">
      <c r="A123" s="86">
        <v>117</v>
      </c>
      <c r="B123" s="87" t="s">
        <v>393</v>
      </c>
      <c r="C123" s="87" t="s">
        <v>606</v>
      </c>
      <c r="D123" s="1">
        <v>42544</v>
      </c>
      <c r="E123" s="87" t="s">
        <v>52</v>
      </c>
      <c r="F123" s="87" t="s">
        <v>60</v>
      </c>
      <c r="G123" s="88" t="s">
        <v>622</v>
      </c>
      <c r="H123" s="88" t="str">
        <f t="shared" si="50"/>
        <v>제19회 부천국제만화축제 사전행사 '만끽' 페스티벌 운영 용역</v>
      </c>
      <c r="I123" s="88" t="s">
        <v>588</v>
      </c>
      <c r="J123" s="18">
        <v>10000000</v>
      </c>
      <c r="K123" s="90"/>
      <c r="L123" s="88"/>
      <c r="M123" s="20"/>
      <c r="N123" s="87"/>
      <c r="O123" s="87"/>
      <c r="P123" s="87"/>
      <c r="Q123" s="87"/>
      <c r="R123" s="59"/>
      <c r="S123" s="40"/>
      <c r="T123" s="90"/>
      <c r="U123" s="88"/>
      <c r="V123" s="88"/>
      <c r="W123" s="88"/>
      <c r="X123" s="40"/>
      <c r="Y123" s="90"/>
      <c r="Z123" s="88" t="s">
        <v>607</v>
      </c>
      <c r="AA123" s="87" t="s">
        <v>621</v>
      </c>
      <c r="AB123" s="88" t="s">
        <v>608</v>
      </c>
      <c r="AC123" s="88"/>
      <c r="AD123" s="1">
        <v>42549</v>
      </c>
      <c r="AE123" s="1">
        <v>42549</v>
      </c>
      <c r="AF123" s="1">
        <v>42594</v>
      </c>
      <c r="AG123" s="18">
        <v>9900000</v>
      </c>
      <c r="AH123" s="61">
        <f t="shared" si="53"/>
        <v>0.99</v>
      </c>
      <c r="AI123" s="87"/>
      <c r="AJ123" s="48"/>
      <c r="AK123" s="87"/>
      <c r="AL123" s="87"/>
      <c r="AM123" s="87"/>
      <c r="AN123" s="89"/>
      <c r="AO123" s="87"/>
      <c r="AP123" s="14"/>
      <c r="AQ123" s="86" t="str">
        <f t="shared" si="51"/>
        <v>한필호</v>
      </c>
      <c r="AR123" s="16"/>
      <c r="AS123" s="16"/>
      <c r="AT123" s="7"/>
      <c r="AU123" s="14"/>
      <c r="AV123" s="16"/>
      <c r="AW123" s="14"/>
      <c r="AX123" s="75"/>
      <c r="AY123" s="82"/>
      <c r="AZ123" s="75"/>
      <c r="BA123" s="82"/>
      <c r="BB123" s="75"/>
      <c r="BC123" s="82"/>
      <c r="BD123" s="75"/>
      <c r="BE123" s="82"/>
      <c r="BF123" s="75"/>
      <c r="BG123" s="82"/>
      <c r="BH123" s="75"/>
      <c r="BI123" s="82"/>
    </row>
    <row r="124" spans="1:61" ht="29.25" customHeight="1">
      <c r="A124" s="86">
        <v>118</v>
      </c>
      <c r="B124" s="87" t="s">
        <v>201</v>
      </c>
      <c r="C124" s="87" t="s">
        <v>354</v>
      </c>
      <c r="D124" s="1">
        <v>42501</v>
      </c>
      <c r="E124" s="87" t="s">
        <v>52</v>
      </c>
      <c r="F124" s="87" t="s">
        <v>624</v>
      </c>
      <c r="G124" s="88" t="s">
        <v>625</v>
      </c>
      <c r="H124" s="88" t="str">
        <f t="shared" si="50"/>
        <v>2016 만화창작인력 실태조사 연구 용역</v>
      </c>
      <c r="I124" s="88" t="s">
        <v>458</v>
      </c>
      <c r="J124" s="18">
        <v>50000000</v>
      </c>
      <c r="K124" s="90">
        <v>42506</v>
      </c>
      <c r="L124" s="88"/>
      <c r="M124" s="20"/>
      <c r="N124" s="87" t="s">
        <v>116</v>
      </c>
      <c r="O124" s="87"/>
      <c r="P124" s="87" t="s">
        <v>118</v>
      </c>
      <c r="Q124" s="87" t="s">
        <v>574</v>
      </c>
      <c r="R124" s="59">
        <v>50000000</v>
      </c>
      <c r="S124" s="59">
        <v>50000000</v>
      </c>
      <c r="T124" s="90">
        <v>42516</v>
      </c>
      <c r="U124" s="88">
        <v>3</v>
      </c>
      <c r="V124" s="88" t="s">
        <v>626</v>
      </c>
      <c r="W124" s="88" t="s">
        <v>627</v>
      </c>
      <c r="X124" s="40">
        <v>46000000</v>
      </c>
      <c r="Y124" s="90">
        <v>42516</v>
      </c>
      <c r="Z124" s="88" t="s">
        <v>626</v>
      </c>
      <c r="AA124" s="87" t="s">
        <v>628</v>
      </c>
      <c r="AB124" s="88" t="s">
        <v>627</v>
      </c>
      <c r="AC124" s="88"/>
      <c r="AD124" s="1">
        <v>42550</v>
      </c>
      <c r="AE124" s="1">
        <v>42550</v>
      </c>
      <c r="AF124" s="1">
        <v>42704</v>
      </c>
      <c r="AG124" s="18">
        <v>46000000</v>
      </c>
      <c r="AH124" s="61">
        <f t="shared" ref="AH124" si="55">SUM(AG124/S124)</f>
        <v>0.92</v>
      </c>
      <c r="AI124" s="87"/>
      <c r="AJ124" s="48"/>
      <c r="AK124" s="87"/>
      <c r="AL124" s="87"/>
      <c r="AM124" s="87"/>
      <c r="AN124" s="89"/>
      <c r="AO124" s="87"/>
      <c r="AP124" s="14"/>
      <c r="AQ124" s="86" t="str">
        <f t="shared" si="51"/>
        <v>김보금</v>
      </c>
      <c r="AR124" s="16"/>
      <c r="AS124" s="16"/>
      <c r="AT124" s="7"/>
      <c r="AU124" s="14"/>
      <c r="AV124" s="16"/>
      <c r="AW124" s="14"/>
      <c r="AX124" s="75"/>
      <c r="AY124" s="82"/>
      <c r="AZ124" s="75"/>
      <c r="BA124" s="82"/>
      <c r="BB124" s="75"/>
      <c r="BC124" s="82"/>
      <c r="BD124" s="75"/>
      <c r="BE124" s="82"/>
      <c r="BF124" s="75"/>
      <c r="BG124" s="82"/>
      <c r="BH124" s="75"/>
      <c r="BI124" s="82"/>
    </row>
  </sheetData>
  <mergeCells count="54">
    <mergeCell ref="BB4:BC4"/>
    <mergeCell ref="BD4:BE4"/>
    <mergeCell ref="BF4:BG4"/>
    <mergeCell ref="BH4:BI4"/>
    <mergeCell ref="AR4:AR5"/>
    <mergeCell ref="AS4:AS5"/>
    <mergeCell ref="AT4:AU4"/>
    <mergeCell ref="AV4:AW4"/>
    <mergeCell ref="AX4:AY4"/>
    <mergeCell ref="AZ4:BA4"/>
    <mergeCell ref="U4:U5"/>
    <mergeCell ref="AK4:AK5"/>
    <mergeCell ref="Z4:Z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T4:T5"/>
    <mergeCell ref="K4:K5"/>
    <mergeCell ref="L4:L5"/>
    <mergeCell ref="M4:M5"/>
    <mergeCell ref="N4:N5"/>
    <mergeCell ref="O4:O5"/>
    <mergeCell ref="AL3:AL5"/>
    <mergeCell ref="AM3:AO3"/>
    <mergeCell ref="AP3:AP5"/>
    <mergeCell ref="AQ3:AS3"/>
    <mergeCell ref="V4:Y4"/>
    <mergeCell ref="A2:BG2"/>
    <mergeCell ref="A3:A5"/>
    <mergeCell ref="B3:D4"/>
    <mergeCell ref="E3:E5"/>
    <mergeCell ref="F3:F5"/>
    <mergeCell ref="G3:G5"/>
    <mergeCell ref="H3:J4"/>
    <mergeCell ref="K3:T3"/>
    <mergeCell ref="U3:Y3"/>
    <mergeCell ref="Z3:AH3"/>
    <mergeCell ref="AT3:BI3"/>
    <mergeCell ref="AM4:AM5"/>
    <mergeCell ref="AN4:AN5"/>
    <mergeCell ref="AO4:AO5"/>
    <mergeCell ref="AQ4:AQ5"/>
    <mergeCell ref="AI3:AK3"/>
  </mergeCells>
  <phoneticPr fontId="7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BK160"/>
  <sheetViews>
    <sheetView topLeftCell="Q145" zoomScale="70" zoomScaleNormal="70" workbookViewId="0">
      <selection activeCell="Z168" sqref="Z168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76.75" style="8" customWidth="1"/>
    <col min="36" max="36" width="9.25" style="13" customWidth="1"/>
    <col min="37" max="37" width="127" style="8" customWidth="1"/>
    <col min="38" max="38" width="19.625" style="3" customWidth="1"/>
    <col min="39" max="39" width="81.75" style="3" customWidth="1"/>
    <col min="40" max="40" width="11.375" style="4" customWidth="1"/>
    <col min="41" max="41" width="19.625" style="3" customWidth="1"/>
    <col min="42" max="42" width="16.375" style="3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4.25" style="6" bestFit="1" customWidth="1"/>
    <col min="50" max="50" width="10.625" style="3" bestFit="1" customWidth="1"/>
    <col min="51" max="51" width="13" style="3" bestFit="1" customWidth="1"/>
    <col min="52" max="52" width="9.625" style="3" bestFit="1" customWidth="1"/>
    <col min="53" max="53" width="13" style="3" bestFit="1" customWidth="1"/>
    <col min="54" max="54" width="10.625" style="3" bestFit="1" customWidth="1"/>
    <col min="55" max="55" width="13" style="3" bestFit="1" customWidth="1"/>
    <col min="56" max="56" width="10.625" style="3" bestFit="1" customWidth="1"/>
    <col min="57" max="57" width="13" style="3" bestFit="1" customWidth="1"/>
    <col min="58" max="58" width="10.625" style="3" bestFit="1" customWidth="1"/>
    <col min="59" max="59" width="13" style="3" bestFit="1" customWidth="1"/>
    <col min="60" max="60" width="10.625" style="3" bestFit="1" customWidth="1"/>
    <col min="61" max="61" width="13" style="3" bestFit="1" customWidth="1"/>
    <col min="62" max="62" width="10.625" style="3" bestFit="1" customWidth="1"/>
    <col min="63" max="63" width="13" style="3" bestFit="1" customWidth="1"/>
    <col min="64" max="16384" width="3.625" style="3"/>
  </cols>
  <sheetData>
    <row r="1" spans="1:63" ht="29.25" customHeight="1">
      <c r="A1" s="91" t="s">
        <v>187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</row>
    <row r="2" spans="1:63" ht="29.25" customHeight="1">
      <c r="A2" s="184" t="s">
        <v>0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  <c r="AJ2" s="184"/>
      <c r="AK2" s="184"/>
      <c r="AL2" s="184"/>
      <c r="AM2" s="184"/>
      <c r="AN2" s="184"/>
      <c r="AO2" s="184"/>
      <c r="AP2" s="184"/>
      <c r="AQ2" s="184"/>
      <c r="AR2" s="184"/>
      <c r="AS2" s="184"/>
      <c r="AT2" s="184"/>
      <c r="AU2" s="184"/>
      <c r="AV2" s="184"/>
      <c r="AW2" s="184"/>
      <c r="AX2" s="184"/>
      <c r="AY2" s="184"/>
      <c r="AZ2" s="184"/>
      <c r="BA2" s="184"/>
      <c r="BB2" s="184"/>
      <c r="BC2" s="184"/>
      <c r="BD2" s="184"/>
      <c r="BE2" s="184"/>
      <c r="BF2" s="184"/>
      <c r="BG2" s="184"/>
    </row>
    <row r="3" spans="1:63" ht="29.25" customHeight="1">
      <c r="A3" s="166" t="s">
        <v>1</v>
      </c>
      <c r="B3" s="167" t="s">
        <v>2</v>
      </c>
      <c r="C3" s="168"/>
      <c r="D3" s="169"/>
      <c r="E3" s="162" t="s">
        <v>3</v>
      </c>
      <c r="F3" s="162" t="s">
        <v>4</v>
      </c>
      <c r="G3" s="163" t="s">
        <v>5</v>
      </c>
      <c r="H3" s="163" t="s">
        <v>6</v>
      </c>
      <c r="I3" s="163"/>
      <c r="J3" s="163"/>
      <c r="K3" s="163" t="s">
        <v>7</v>
      </c>
      <c r="L3" s="163"/>
      <c r="M3" s="163"/>
      <c r="N3" s="163"/>
      <c r="O3" s="163"/>
      <c r="P3" s="163"/>
      <c r="Q3" s="163"/>
      <c r="R3" s="163"/>
      <c r="S3" s="163"/>
      <c r="T3" s="163"/>
      <c r="U3" s="163" t="s">
        <v>8</v>
      </c>
      <c r="V3" s="163"/>
      <c r="W3" s="163"/>
      <c r="X3" s="163"/>
      <c r="Y3" s="163"/>
      <c r="Z3" s="163" t="s">
        <v>9</v>
      </c>
      <c r="AA3" s="163"/>
      <c r="AB3" s="163"/>
      <c r="AC3" s="163"/>
      <c r="AD3" s="163"/>
      <c r="AE3" s="163"/>
      <c r="AF3" s="163"/>
      <c r="AG3" s="163"/>
      <c r="AH3" s="163"/>
      <c r="AI3" s="162" t="s">
        <v>10</v>
      </c>
      <c r="AJ3" s="162"/>
      <c r="AK3" s="162"/>
      <c r="AL3" s="162" t="s">
        <v>11</v>
      </c>
      <c r="AM3" s="162" t="s">
        <v>12</v>
      </c>
      <c r="AN3" s="162"/>
      <c r="AO3" s="162"/>
      <c r="AP3" s="162" t="s">
        <v>13</v>
      </c>
      <c r="AQ3" s="162" t="s">
        <v>14</v>
      </c>
      <c r="AR3" s="162"/>
      <c r="AS3" s="162"/>
      <c r="AT3" s="162" t="s">
        <v>15</v>
      </c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</row>
    <row r="4" spans="1:63" ht="29.25" customHeight="1">
      <c r="A4" s="166"/>
      <c r="B4" s="170"/>
      <c r="C4" s="171"/>
      <c r="D4" s="172"/>
      <c r="E4" s="162"/>
      <c r="F4" s="162"/>
      <c r="G4" s="163"/>
      <c r="H4" s="163"/>
      <c r="I4" s="163"/>
      <c r="J4" s="163"/>
      <c r="K4" s="164" t="s">
        <v>16</v>
      </c>
      <c r="L4" s="163" t="s">
        <v>17</v>
      </c>
      <c r="M4" s="163" t="s">
        <v>18</v>
      </c>
      <c r="N4" s="162" t="s">
        <v>19</v>
      </c>
      <c r="O4" s="162" t="s">
        <v>20</v>
      </c>
      <c r="P4" s="162" t="s">
        <v>21</v>
      </c>
      <c r="Q4" s="162" t="s">
        <v>22</v>
      </c>
      <c r="R4" s="176" t="s">
        <v>23</v>
      </c>
      <c r="S4" s="163" t="s">
        <v>24</v>
      </c>
      <c r="T4" s="164" t="s">
        <v>25</v>
      </c>
      <c r="U4" s="163" t="s">
        <v>26</v>
      </c>
      <c r="V4" s="163" t="s">
        <v>27</v>
      </c>
      <c r="W4" s="163"/>
      <c r="X4" s="163"/>
      <c r="Y4" s="163"/>
      <c r="Z4" s="163" t="s">
        <v>28</v>
      </c>
      <c r="AA4" s="163" t="s">
        <v>29</v>
      </c>
      <c r="AB4" s="163" t="s">
        <v>30</v>
      </c>
      <c r="AC4" s="163" t="s">
        <v>31</v>
      </c>
      <c r="AD4" s="163" t="s">
        <v>32</v>
      </c>
      <c r="AE4" s="163" t="s">
        <v>33</v>
      </c>
      <c r="AF4" s="163" t="s">
        <v>34</v>
      </c>
      <c r="AG4" s="163" t="s">
        <v>35</v>
      </c>
      <c r="AH4" s="175" t="s">
        <v>51</v>
      </c>
      <c r="AI4" s="162" t="s">
        <v>36</v>
      </c>
      <c r="AJ4" s="173" t="s">
        <v>37</v>
      </c>
      <c r="AK4" s="162" t="s">
        <v>38</v>
      </c>
      <c r="AL4" s="162"/>
      <c r="AM4" s="162" t="s">
        <v>36</v>
      </c>
      <c r="AN4" s="173" t="s">
        <v>37</v>
      </c>
      <c r="AO4" s="162" t="s">
        <v>53</v>
      </c>
      <c r="AP4" s="162"/>
      <c r="AQ4" s="162" t="s">
        <v>54</v>
      </c>
      <c r="AR4" s="162" t="s">
        <v>55</v>
      </c>
      <c r="AS4" s="162" t="s">
        <v>56</v>
      </c>
      <c r="AT4" s="162" t="s">
        <v>39</v>
      </c>
      <c r="AU4" s="162"/>
      <c r="AV4" s="162" t="s">
        <v>40</v>
      </c>
      <c r="AW4" s="162"/>
      <c r="AX4" s="161" t="s">
        <v>209</v>
      </c>
      <c r="AY4" s="161"/>
      <c r="AZ4" s="161" t="s">
        <v>258</v>
      </c>
      <c r="BA4" s="161"/>
      <c r="BB4" s="161" t="s">
        <v>392</v>
      </c>
      <c r="BC4" s="161"/>
      <c r="BD4" s="161" t="s">
        <v>517</v>
      </c>
      <c r="BE4" s="161"/>
      <c r="BF4" s="161" t="s">
        <v>552</v>
      </c>
      <c r="BG4" s="161"/>
      <c r="BH4" s="161" t="s">
        <v>647</v>
      </c>
      <c r="BI4" s="161"/>
      <c r="BJ4" s="161" t="s">
        <v>733</v>
      </c>
      <c r="BK4" s="161"/>
    </row>
    <row r="5" spans="1:63" ht="29.25" customHeight="1">
      <c r="A5" s="166"/>
      <c r="B5" s="94" t="s">
        <v>41</v>
      </c>
      <c r="C5" s="94" t="s">
        <v>42</v>
      </c>
      <c r="D5" s="94" t="s">
        <v>57</v>
      </c>
      <c r="E5" s="162"/>
      <c r="F5" s="162"/>
      <c r="G5" s="163"/>
      <c r="H5" s="95" t="s">
        <v>43</v>
      </c>
      <c r="I5" s="95" t="s">
        <v>44</v>
      </c>
      <c r="J5" s="95" t="s">
        <v>45</v>
      </c>
      <c r="K5" s="164"/>
      <c r="L5" s="163"/>
      <c r="M5" s="163"/>
      <c r="N5" s="162"/>
      <c r="O5" s="162"/>
      <c r="P5" s="162"/>
      <c r="Q5" s="162"/>
      <c r="R5" s="177"/>
      <c r="S5" s="163"/>
      <c r="T5" s="164"/>
      <c r="U5" s="163"/>
      <c r="V5" s="95" t="s">
        <v>28</v>
      </c>
      <c r="W5" s="95" t="s">
        <v>46</v>
      </c>
      <c r="X5" s="95" t="s">
        <v>47</v>
      </c>
      <c r="Y5" s="97" t="s">
        <v>48</v>
      </c>
      <c r="Z5" s="163"/>
      <c r="AA5" s="163"/>
      <c r="AB5" s="163"/>
      <c r="AC5" s="163"/>
      <c r="AD5" s="163"/>
      <c r="AE5" s="163"/>
      <c r="AF5" s="163"/>
      <c r="AG5" s="163"/>
      <c r="AH5" s="163"/>
      <c r="AI5" s="162"/>
      <c r="AJ5" s="173"/>
      <c r="AK5" s="162"/>
      <c r="AL5" s="162"/>
      <c r="AM5" s="162"/>
      <c r="AN5" s="173"/>
      <c r="AO5" s="162"/>
      <c r="AP5" s="162"/>
      <c r="AQ5" s="162"/>
      <c r="AR5" s="162"/>
      <c r="AS5" s="162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  <c r="BF5" s="7" t="s">
        <v>49</v>
      </c>
      <c r="BG5" s="5" t="s">
        <v>50</v>
      </c>
      <c r="BH5" s="7" t="s">
        <v>49</v>
      </c>
      <c r="BI5" s="5" t="s">
        <v>50</v>
      </c>
      <c r="BJ5" s="7" t="s">
        <v>49</v>
      </c>
      <c r="BK5" s="5" t="s">
        <v>50</v>
      </c>
    </row>
    <row r="6" spans="1:63" ht="29.25" customHeight="1">
      <c r="A6" s="98"/>
      <c r="B6" s="94"/>
      <c r="C6" s="94"/>
      <c r="D6" s="94"/>
      <c r="E6" s="94"/>
      <c r="F6" s="94"/>
      <c r="G6" s="95"/>
      <c r="H6" s="95"/>
      <c r="I6" s="95"/>
      <c r="J6" s="17">
        <f>SUM(J7:J162)</f>
        <v>3817983520</v>
      </c>
      <c r="K6" s="97"/>
      <c r="L6" s="95"/>
      <c r="M6" s="20"/>
      <c r="N6" s="94"/>
      <c r="O6" s="94"/>
      <c r="P6" s="94"/>
      <c r="Q6" s="94"/>
      <c r="R6" s="59"/>
      <c r="S6" s="40"/>
      <c r="T6" s="97"/>
      <c r="U6" s="95"/>
      <c r="V6" s="95"/>
      <c r="W6" s="95"/>
      <c r="X6" s="40"/>
      <c r="Y6" s="97"/>
      <c r="Z6" s="95"/>
      <c r="AA6" s="95"/>
      <c r="AB6" s="95"/>
      <c r="AC6" s="95"/>
      <c r="AD6" s="95"/>
      <c r="AE6" s="95"/>
      <c r="AF6" s="95"/>
      <c r="AG6" s="17">
        <f>SUM(AG7:AG162)</f>
        <v>3553877040</v>
      </c>
      <c r="AH6" s="61">
        <f>SUM(AG6/J6)</f>
        <v>0.93082566265241506</v>
      </c>
      <c r="AI6" s="94"/>
      <c r="AJ6" s="48"/>
      <c r="AK6" s="94"/>
      <c r="AL6" s="94"/>
      <c r="AM6" s="94"/>
      <c r="AN6" s="96"/>
      <c r="AO6" s="94"/>
      <c r="AP6" s="14"/>
      <c r="AQ6" s="94"/>
      <c r="AR6" s="94"/>
      <c r="AS6" s="94"/>
      <c r="AT6" s="7"/>
      <c r="AU6" s="74"/>
      <c r="AV6" s="7"/>
      <c r="AW6" s="5"/>
      <c r="AX6" s="75"/>
      <c r="AY6" s="82"/>
      <c r="AZ6" s="75"/>
      <c r="BA6" s="82"/>
      <c r="BB6" s="75"/>
      <c r="BC6" s="82"/>
      <c r="BD6" s="75"/>
      <c r="BE6" s="82"/>
      <c r="BF6" s="75"/>
      <c r="BG6" s="82"/>
      <c r="BH6" s="75"/>
      <c r="BI6" s="82"/>
      <c r="BJ6" s="75"/>
      <c r="BK6" s="82"/>
    </row>
    <row r="7" spans="1:63" ht="29.25" customHeight="1">
      <c r="A7" s="24">
        <v>1</v>
      </c>
      <c r="B7" s="26" t="s">
        <v>75</v>
      </c>
      <c r="C7" s="26" t="s">
        <v>76</v>
      </c>
      <c r="D7" s="25">
        <v>42370</v>
      </c>
      <c r="E7" s="26" t="s">
        <v>52</v>
      </c>
      <c r="F7" s="26" t="s">
        <v>120</v>
      </c>
      <c r="G7" s="27" t="s">
        <v>113</v>
      </c>
      <c r="H7" s="27" t="str">
        <f>G7</f>
        <v>2016년도 한국만화영상진흥원 시설관리(시설, 경비, 미화) 용역</v>
      </c>
      <c r="I7" s="27" t="s">
        <v>114</v>
      </c>
      <c r="J7" s="28">
        <v>934560000</v>
      </c>
      <c r="K7" s="25">
        <v>42347</v>
      </c>
      <c r="L7" s="27" t="s">
        <v>115</v>
      </c>
      <c r="M7" s="37">
        <v>0.87744999999999995</v>
      </c>
      <c r="N7" s="26" t="s">
        <v>116</v>
      </c>
      <c r="O7" s="26" t="s">
        <v>117</v>
      </c>
      <c r="P7" s="26" t="s">
        <v>118</v>
      </c>
      <c r="Q7" s="26" t="s">
        <v>122</v>
      </c>
      <c r="R7" s="60">
        <f>J7</f>
        <v>934560000</v>
      </c>
      <c r="S7" s="41">
        <v>925628000</v>
      </c>
      <c r="T7" s="29">
        <v>42353</v>
      </c>
      <c r="U7" s="27">
        <v>735</v>
      </c>
      <c r="V7" s="27" t="s">
        <v>119</v>
      </c>
      <c r="W7" s="27" t="s">
        <v>123</v>
      </c>
      <c r="X7" s="41">
        <v>812312370</v>
      </c>
      <c r="Y7" s="29"/>
      <c r="Z7" s="27" t="s">
        <v>119</v>
      </c>
      <c r="AA7" s="26" t="s">
        <v>758</v>
      </c>
      <c r="AB7" s="27" t="s">
        <v>123</v>
      </c>
      <c r="AC7" s="27">
        <v>1</v>
      </c>
      <c r="AD7" s="25">
        <v>42370</v>
      </c>
      <c r="AE7" s="25">
        <v>42370</v>
      </c>
      <c r="AF7" s="25">
        <v>42735</v>
      </c>
      <c r="AG7" s="28">
        <v>812312370</v>
      </c>
      <c r="AH7" s="62">
        <f>SUM(AG7/S7)</f>
        <v>0.87757972965381337</v>
      </c>
      <c r="AI7" s="26"/>
      <c r="AJ7" s="49"/>
      <c r="AK7" s="26"/>
      <c r="AL7" s="26"/>
      <c r="AM7" s="26"/>
      <c r="AN7" s="31"/>
      <c r="AO7" s="26"/>
      <c r="AP7" s="35"/>
      <c r="AQ7" s="24" t="s">
        <v>103</v>
      </c>
      <c r="AR7" s="32"/>
      <c r="AS7" s="32"/>
      <c r="AT7" s="33"/>
      <c r="AU7" s="35"/>
      <c r="AV7" s="32"/>
      <c r="AW7" s="35"/>
      <c r="AX7" s="32">
        <v>42404</v>
      </c>
      <c r="AY7" s="83">
        <v>67692690</v>
      </c>
      <c r="AZ7" s="32">
        <v>42438</v>
      </c>
      <c r="BA7" s="83">
        <v>67692690</v>
      </c>
      <c r="BB7" s="32">
        <v>42465</v>
      </c>
      <c r="BC7" s="83">
        <v>67692690</v>
      </c>
      <c r="BD7" s="32">
        <v>42494</v>
      </c>
      <c r="BE7" s="83">
        <v>67692690</v>
      </c>
      <c r="BF7" s="32">
        <v>42529</v>
      </c>
      <c r="BG7" s="83">
        <v>67221630</v>
      </c>
      <c r="BH7" s="32">
        <v>42556</v>
      </c>
      <c r="BI7" s="83">
        <v>67692700</v>
      </c>
      <c r="BJ7" s="32"/>
      <c r="BK7" s="83"/>
    </row>
    <row r="8" spans="1:63" ht="29.25" customHeight="1">
      <c r="A8" s="24">
        <v>2</v>
      </c>
      <c r="B8" s="26" t="s">
        <v>75</v>
      </c>
      <c r="C8" s="26" t="s">
        <v>76</v>
      </c>
      <c r="D8" s="25">
        <v>42373</v>
      </c>
      <c r="E8" s="26" t="s">
        <v>52</v>
      </c>
      <c r="F8" s="26" t="s">
        <v>60</v>
      </c>
      <c r="G8" s="27" t="s">
        <v>97</v>
      </c>
      <c r="H8" s="27" t="str">
        <f t="shared" ref="H8:H41" si="0">G8</f>
        <v>2016년도 승강기 및 에스컬레이터 유지보수</v>
      </c>
      <c r="I8" s="27" t="s">
        <v>98</v>
      </c>
      <c r="J8" s="28">
        <v>10977120</v>
      </c>
      <c r="K8" s="29"/>
      <c r="L8" s="27"/>
      <c r="M8" s="37"/>
      <c r="N8" s="26"/>
      <c r="O8" s="26"/>
      <c r="P8" s="26"/>
      <c r="Q8" s="26"/>
      <c r="R8" s="60"/>
      <c r="S8" s="43"/>
      <c r="T8" s="29"/>
      <c r="U8" s="27"/>
      <c r="V8" s="27"/>
      <c r="W8" s="27"/>
      <c r="X8" s="43"/>
      <c r="Y8" s="29"/>
      <c r="Z8" s="27" t="s">
        <v>100</v>
      </c>
      <c r="AA8" s="26" t="s">
        <v>101</v>
      </c>
      <c r="AB8" s="27" t="s">
        <v>102</v>
      </c>
      <c r="AC8" s="27"/>
      <c r="AD8" s="25">
        <v>42373</v>
      </c>
      <c r="AE8" s="25">
        <v>42373</v>
      </c>
      <c r="AF8" s="25">
        <v>42735</v>
      </c>
      <c r="AG8" s="28">
        <v>10686720</v>
      </c>
      <c r="AH8" s="62">
        <f>SUM(AG8/J8)</f>
        <v>0.97354497354497349</v>
      </c>
      <c r="AI8" s="26"/>
      <c r="AJ8" s="49"/>
      <c r="AK8" s="26"/>
      <c r="AL8" s="26"/>
      <c r="AM8" s="26"/>
      <c r="AN8" s="31"/>
      <c r="AO8" s="26"/>
      <c r="AP8" s="35"/>
      <c r="AQ8" s="24" t="s">
        <v>216</v>
      </c>
      <c r="AR8" s="32"/>
      <c r="AS8" s="32"/>
      <c r="AT8" s="33"/>
      <c r="AU8" s="35"/>
      <c r="AV8" s="32"/>
      <c r="AW8" s="35"/>
      <c r="AX8" s="32">
        <v>42404</v>
      </c>
      <c r="AY8" s="83">
        <v>890560</v>
      </c>
      <c r="AZ8" s="32">
        <v>42433</v>
      </c>
      <c r="BA8" s="83">
        <v>890560</v>
      </c>
      <c r="BB8" s="32">
        <v>42465</v>
      </c>
      <c r="BC8" s="83">
        <v>890560</v>
      </c>
      <c r="BD8" s="32">
        <v>42499</v>
      </c>
      <c r="BE8" s="83">
        <v>890560</v>
      </c>
      <c r="BF8" s="32">
        <v>42529</v>
      </c>
      <c r="BG8" s="83">
        <v>890560</v>
      </c>
      <c r="BH8" s="32">
        <v>42555</v>
      </c>
      <c r="BI8" s="83">
        <v>890560</v>
      </c>
      <c r="BJ8" s="32"/>
      <c r="BK8" s="83"/>
    </row>
    <row r="9" spans="1:63" ht="29.25" customHeight="1">
      <c r="A9" s="98">
        <v>3</v>
      </c>
      <c r="B9" s="94" t="s">
        <v>83</v>
      </c>
      <c r="C9" s="94" t="s">
        <v>84</v>
      </c>
      <c r="D9" s="1">
        <v>42374</v>
      </c>
      <c r="E9" s="94" t="s">
        <v>52</v>
      </c>
      <c r="F9" s="94" t="s">
        <v>60</v>
      </c>
      <c r="G9" s="95" t="s">
        <v>85</v>
      </c>
      <c r="H9" s="95" t="str">
        <f>G9</f>
        <v>문화공감 3.0 카툰공감100 「시니어 만화교실」, 「만화시민기자양성교실」 운영 용역</v>
      </c>
      <c r="I9" s="95" t="s">
        <v>86</v>
      </c>
      <c r="J9" s="18">
        <v>20000000</v>
      </c>
      <c r="K9" s="97"/>
      <c r="L9" s="95"/>
      <c r="M9" s="20"/>
      <c r="N9" s="94"/>
      <c r="O9" s="94"/>
      <c r="P9" s="94"/>
      <c r="Q9" s="94"/>
      <c r="R9" s="59"/>
      <c r="S9" s="40"/>
      <c r="T9" s="97"/>
      <c r="U9" s="95"/>
      <c r="V9" s="95"/>
      <c r="W9" s="95"/>
      <c r="X9" s="40"/>
      <c r="Y9" s="97"/>
      <c r="Z9" s="95" t="s">
        <v>87</v>
      </c>
      <c r="AA9" s="94" t="s">
        <v>88</v>
      </c>
      <c r="AB9" s="95" t="s">
        <v>89</v>
      </c>
      <c r="AC9" s="95"/>
      <c r="AD9" s="1">
        <v>42376</v>
      </c>
      <c r="AE9" s="1">
        <v>42376</v>
      </c>
      <c r="AF9" s="1">
        <v>42490</v>
      </c>
      <c r="AG9" s="18">
        <v>19400000</v>
      </c>
      <c r="AH9" s="61">
        <f t="shared" ref="AH9:AH20" si="1">SUM(AG9/J9)</f>
        <v>0.97</v>
      </c>
      <c r="AI9" s="94"/>
      <c r="AJ9" s="48"/>
      <c r="AK9" s="94"/>
      <c r="AL9" s="94"/>
      <c r="AM9" s="94"/>
      <c r="AN9" s="96"/>
      <c r="AO9" s="94"/>
      <c r="AP9" s="14"/>
      <c r="AQ9" s="98" t="str">
        <f t="shared" ref="AQ9:AQ13" si="2">C9</f>
        <v>안윤선</v>
      </c>
      <c r="AR9" s="16">
        <v>42489</v>
      </c>
      <c r="AS9" s="16">
        <v>42489</v>
      </c>
      <c r="AT9" s="7"/>
      <c r="AU9" s="14"/>
      <c r="AV9" s="16">
        <v>42493</v>
      </c>
      <c r="AW9" s="14">
        <f>SUM(AG9-AU9)</f>
        <v>19400000</v>
      </c>
      <c r="AX9" s="75"/>
      <c r="AY9" s="82"/>
      <c r="AZ9" s="75"/>
      <c r="BA9" s="82"/>
      <c r="BB9" s="75"/>
      <c r="BC9" s="82"/>
      <c r="BD9" s="75"/>
      <c r="BE9" s="82"/>
      <c r="BF9" s="75"/>
      <c r="BG9" s="82"/>
      <c r="BH9" s="75"/>
      <c r="BI9" s="82"/>
      <c r="BJ9" s="75"/>
      <c r="BK9" s="82"/>
    </row>
    <row r="10" spans="1:63" ht="29.25" customHeight="1">
      <c r="A10" s="98">
        <v>4</v>
      </c>
      <c r="B10" s="94" t="s">
        <v>58</v>
      </c>
      <c r="C10" s="94" t="s">
        <v>65</v>
      </c>
      <c r="D10" s="1">
        <v>42376</v>
      </c>
      <c r="E10" s="94" t="s">
        <v>52</v>
      </c>
      <c r="F10" s="94" t="s">
        <v>60</v>
      </c>
      <c r="G10" s="95" t="s">
        <v>61</v>
      </c>
      <c r="H10" s="95" t="str">
        <f>G10</f>
        <v xml:space="preserve">「Webtoon Playground」 전시미디어 콘텐츠 제작 용역 </v>
      </c>
      <c r="I10" s="95" t="s">
        <v>62</v>
      </c>
      <c r="J10" s="18">
        <v>12100000</v>
      </c>
      <c r="K10" s="97"/>
      <c r="L10" s="95"/>
      <c r="M10" s="20"/>
      <c r="N10" s="94"/>
      <c r="O10" s="94"/>
      <c r="P10" s="94"/>
      <c r="Q10" s="94"/>
      <c r="R10" s="59"/>
      <c r="S10" s="40"/>
      <c r="T10" s="97"/>
      <c r="U10" s="95"/>
      <c r="V10" s="95"/>
      <c r="W10" s="95"/>
      <c r="X10" s="40"/>
      <c r="Y10" s="97"/>
      <c r="Z10" s="95" t="s">
        <v>63</v>
      </c>
      <c r="AA10" s="94" t="s">
        <v>64</v>
      </c>
      <c r="AB10" s="95" t="s">
        <v>59</v>
      </c>
      <c r="AC10" s="95"/>
      <c r="AD10" s="1">
        <v>42377</v>
      </c>
      <c r="AE10" s="1">
        <v>42380</v>
      </c>
      <c r="AF10" s="1">
        <v>42400</v>
      </c>
      <c r="AG10" s="18">
        <v>11000000</v>
      </c>
      <c r="AH10" s="61">
        <f t="shared" si="1"/>
        <v>0.90909090909090906</v>
      </c>
      <c r="AI10" s="94"/>
      <c r="AJ10" s="48"/>
      <c r="AK10" s="94"/>
      <c r="AL10" s="94"/>
      <c r="AM10" s="94"/>
      <c r="AN10" s="96"/>
      <c r="AO10" s="94"/>
      <c r="AP10" s="14"/>
      <c r="AQ10" s="98" t="str">
        <f t="shared" si="2"/>
        <v>박은주</v>
      </c>
      <c r="AR10" s="16">
        <v>42400</v>
      </c>
      <c r="AS10" s="16">
        <v>42404</v>
      </c>
      <c r="AT10" s="7"/>
      <c r="AU10" s="14"/>
      <c r="AV10" s="16">
        <v>42405</v>
      </c>
      <c r="AW10" s="14">
        <f>SUM(AG10-AU10)</f>
        <v>11000000</v>
      </c>
      <c r="AX10" s="75"/>
      <c r="AY10" s="82"/>
      <c r="AZ10" s="75"/>
      <c r="BA10" s="82"/>
      <c r="BB10" s="75"/>
      <c r="BC10" s="82"/>
      <c r="BD10" s="75"/>
      <c r="BE10" s="82"/>
      <c r="BF10" s="75"/>
      <c r="BG10" s="82"/>
      <c r="BH10" s="75"/>
      <c r="BI10" s="82"/>
      <c r="BJ10" s="75"/>
      <c r="BK10" s="82"/>
    </row>
    <row r="11" spans="1:63" ht="29.25" customHeight="1">
      <c r="A11" s="98">
        <v>5</v>
      </c>
      <c r="B11" s="94" t="s">
        <v>58</v>
      </c>
      <c r="C11" s="94" t="s">
        <v>65</v>
      </c>
      <c r="D11" s="1">
        <v>42376</v>
      </c>
      <c r="E11" s="94" t="s">
        <v>52</v>
      </c>
      <c r="F11" s="94" t="s">
        <v>60</v>
      </c>
      <c r="G11" s="95" t="s">
        <v>78</v>
      </c>
      <c r="H11" s="95" t="str">
        <f>G11</f>
        <v>「Webtoon Playground」 전시 설치 용역</v>
      </c>
      <c r="I11" s="95" t="s">
        <v>79</v>
      </c>
      <c r="J11" s="18">
        <v>19800000</v>
      </c>
      <c r="K11" s="97"/>
      <c r="L11" s="95"/>
      <c r="M11" s="20"/>
      <c r="N11" s="94"/>
      <c r="O11" s="94"/>
      <c r="P11" s="94"/>
      <c r="Q11" s="94"/>
      <c r="R11" s="59"/>
      <c r="S11" s="40"/>
      <c r="T11" s="97"/>
      <c r="U11" s="95"/>
      <c r="V11" s="95"/>
      <c r="W11" s="95"/>
      <c r="X11" s="40"/>
      <c r="Y11" s="97"/>
      <c r="Z11" s="95" t="s">
        <v>80</v>
      </c>
      <c r="AA11" s="94" t="s">
        <v>81</v>
      </c>
      <c r="AB11" s="95" t="s">
        <v>82</v>
      </c>
      <c r="AC11" s="95"/>
      <c r="AD11" s="1">
        <v>42377</v>
      </c>
      <c r="AE11" s="1">
        <v>42380</v>
      </c>
      <c r="AF11" s="1">
        <v>42426</v>
      </c>
      <c r="AG11" s="18">
        <v>19500000</v>
      </c>
      <c r="AH11" s="61">
        <f t="shared" si="1"/>
        <v>0.98484848484848486</v>
      </c>
      <c r="AI11" s="94"/>
      <c r="AJ11" s="48"/>
      <c r="AK11" s="94"/>
      <c r="AL11" s="94"/>
      <c r="AM11" s="94"/>
      <c r="AN11" s="96"/>
      <c r="AO11" s="94"/>
      <c r="AP11" s="14"/>
      <c r="AQ11" s="98" t="str">
        <f t="shared" si="2"/>
        <v>박은주</v>
      </c>
      <c r="AR11" s="16">
        <v>42426</v>
      </c>
      <c r="AS11" s="16">
        <v>42426</v>
      </c>
      <c r="AT11" s="7"/>
      <c r="AU11" s="14"/>
      <c r="AV11" s="16">
        <v>42433</v>
      </c>
      <c r="AW11" s="14">
        <f>SUM(AG11-AU11)</f>
        <v>19500000</v>
      </c>
      <c r="AX11" s="75"/>
      <c r="AY11" s="82"/>
      <c r="AZ11" s="75"/>
      <c r="BA11" s="82"/>
      <c r="BB11" s="75"/>
      <c r="BC11" s="82"/>
      <c r="BD11" s="75"/>
      <c r="BE11" s="82"/>
      <c r="BF11" s="75"/>
      <c r="BG11" s="82"/>
      <c r="BH11" s="75"/>
      <c r="BI11" s="82"/>
      <c r="BJ11" s="75"/>
      <c r="BK11" s="82"/>
    </row>
    <row r="12" spans="1:63" ht="29.25" customHeight="1">
      <c r="A12" s="98">
        <v>6</v>
      </c>
      <c r="B12" s="94" t="s">
        <v>58</v>
      </c>
      <c r="C12" s="94" t="s">
        <v>65</v>
      </c>
      <c r="D12" s="1">
        <v>42376</v>
      </c>
      <c r="E12" s="94" t="s">
        <v>52</v>
      </c>
      <c r="F12" s="94" t="s">
        <v>60</v>
      </c>
      <c r="G12" s="95" t="s">
        <v>70</v>
      </c>
      <c r="H12" s="95" t="str">
        <f>G12</f>
        <v>「Webtoon Playground」 홍보물 제작 용역</v>
      </c>
      <c r="I12" s="95" t="s">
        <v>71</v>
      </c>
      <c r="J12" s="18">
        <v>15950000</v>
      </c>
      <c r="K12" s="97"/>
      <c r="L12" s="95"/>
      <c r="M12" s="20"/>
      <c r="N12" s="94"/>
      <c r="O12" s="94"/>
      <c r="P12" s="94"/>
      <c r="Q12" s="94"/>
      <c r="R12" s="59"/>
      <c r="S12" s="40"/>
      <c r="T12" s="97"/>
      <c r="U12" s="95"/>
      <c r="V12" s="95"/>
      <c r="W12" s="95"/>
      <c r="X12" s="40"/>
      <c r="Y12" s="97"/>
      <c r="Z12" s="95" t="s">
        <v>72</v>
      </c>
      <c r="AA12" s="94" t="s">
        <v>73</v>
      </c>
      <c r="AB12" s="95" t="s">
        <v>74</v>
      </c>
      <c r="AC12" s="95"/>
      <c r="AD12" s="1">
        <v>42380</v>
      </c>
      <c r="AE12" s="1">
        <v>42380</v>
      </c>
      <c r="AF12" s="1">
        <v>42400</v>
      </c>
      <c r="AG12" s="18">
        <v>13500000</v>
      </c>
      <c r="AH12" s="61">
        <f t="shared" si="1"/>
        <v>0.84639498432601878</v>
      </c>
      <c r="AI12" s="94"/>
      <c r="AJ12" s="48"/>
      <c r="AK12" s="94"/>
      <c r="AL12" s="94"/>
      <c r="AM12" s="94"/>
      <c r="AN12" s="96"/>
      <c r="AO12" s="94"/>
      <c r="AP12" s="14"/>
      <c r="AQ12" s="98" t="str">
        <f t="shared" si="2"/>
        <v>박은주</v>
      </c>
      <c r="AR12" s="16">
        <v>42400</v>
      </c>
      <c r="AS12" s="16">
        <v>42404</v>
      </c>
      <c r="AT12" s="7"/>
      <c r="AU12" s="14"/>
      <c r="AV12" s="16">
        <v>42405</v>
      </c>
      <c r="AW12" s="14">
        <f>SUM(AG12-AU12)</f>
        <v>13500000</v>
      </c>
      <c r="AX12" s="75"/>
      <c r="AY12" s="82"/>
      <c r="AZ12" s="75"/>
      <c r="BA12" s="82"/>
      <c r="BB12" s="75"/>
      <c r="BC12" s="82"/>
      <c r="BD12" s="75"/>
      <c r="BE12" s="82"/>
      <c r="BF12" s="75"/>
      <c r="BG12" s="82"/>
      <c r="BH12" s="75"/>
      <c r="BI12" s="82"/>
      <c r="BJ12" s="75"/>
      <c r="BK12" s="82"/>
    </row>
    <row r="13" spans="1:63" ht="29.25" customHeight="1">
      <c r="A13" s="98">
        <v>7</v>
      </c>
      <c r="B13" s="94" t="s">
        <v>58</v>
      </c>
      <c r="C13" s="94" t="s">
        <v>65</v>
      </c>
      <c r="D13" s="1">
        <v>42376</v>
      </c>
      <c r="E13" s="94" t="s">
        <v>52</v>
      </c>
      <c r="F13" s="94" t="s">
        <v>60</v>
      </c>
      <c r="G13" s="95" t="s">
        <v>69</v>
      </c>
      <c r="H13" s="95" t="str">
        <f>G13</f>
        <v>「Webtoon Playground」 컨퍼런스 운용 용역</v>
      </c>
      <c r="I13" s="95" t="s">
        <v>66</v>
      </c>
      <c r="J13" s="18">
        <v>20040000</v>
      </c>
      <c r="K13" s="97"/>
      <c r="L13" s="95"/>
      <c r="M13" s="20"/>
      <c r="N13" s="94"/>
      <c r="O13" s="94"/>
      <c r="P13" s="94"/>
      <c r="Q13" s="94"/>
      <c r="R13" s="59"/>
      <c r="S13" s="40"/>
      <c r="T13" s="97"/>
      <c r="U13" s="95"/>
      <c r="V13" s="95"/>
      <c r="W13" s="95"/>
      <c r="X13" s="40"/>
      <c r="Y13" s="97"/>
      <c r="Z13" s="95" t="s">
        <v>343</v>
      </c>
      <c r="AA13" s="94" t="s">
        <v>67</v>
      </c>
      <c r="AB13" s="95" t="s">
        <v>68</v>
      </c>
      <c r="AC13" s="95"/>
      <c r="AD13" s="1">
        <v>42380</v>
      </c>
      <c r="AE13" s="1">
        <v>42380</v>
      </c>
      <c r="AF13" s="1">
        <v>42426</v>
      </c>
      <c r="AG13" s="18">
        <v>19000000</v>
      </c>
      <c r="AH13" s="61">
        <f t="shared" si="1"/>
        <v>0.94810379241516962</v>
      </c>
      <c r="AI13" s="94"/>
      <c r="AJ13" s="48"/>
      <c r="AK13" s="94"/>
      <c r="AL13" s="94"/>
      <c r="AM13" s="94"/>
      <c r="AN13" s="96"/>
      <c r="AO13" s="94"/>
      <c r="AP13" s="14"/>
      <c r="AQ13" s="98" t="str">
        <f t="shared" si="2"/>
        <v>박은주</v>
      </c>
      <c r="AR13" s="16">
        <v>42426</v>
      </c>
      <c r="AS13" s="16">
        <v>42426</v>
      </c>
      <c r="AT13" s="7"/>
      <c r="AU13" s="14"/>
      <c r="AV13" s="16">
        <v>42433</v>
      </c>
      <c r="AW13" s="14">
        <f>SUM(AG13-AU13)</f>
        <v>19000000</v>
      </c>
      <c r="AX13" s="75"/>
      <c r="AY13" s="82"/>
      <c r="AZ13" s="75"/>
      <c r="BA13" s="82"/>
      <c r="BB13" s="75"/>
      <c r="BC13" s="82"/>
      <c r="BD13" s="75"/>
      <c r="BE13" s="82"/>
      <c r="BF13" s="75"/>
      <c r="BG13" s="82"/>
      <c r="BH13" s="75"/>
      <c r="BI13" s="82"/>
      <c r="BJ13" s="75"/>
      <c r="BK13" s="82"/>
    </row>
    <row r="14" spans="1:63" ht="29.25" customHeight="1">
      <c r="A14" s="24">
        <v>8</v>
      </c>
      <c r="B14" s="26" t="s">
        <v>75</v>
      </c>
      <c r="C14" s="26" t="s">
        <v>76</v>
      </c>
      <c r="D14" s="25">
        <v>42374</v>
      </c>
      <c r="E14" s="26" t="s">
        <v>52</v>
      </c>
      <c r="F14" s="26" t="s">
        <v>121</v>
      </c>
      <c r="G14" s="27" t="s">
        <v>77</v>
      </c>
      <c r="H14" s="27" t="str">
        <f t="shared" si="0"/>
        <v>2016년도 정보통신시스템 유지보수 용역</v>
      </c>
      <c r="I14" s="27" t="s">
        <v>99</v>
      </c>
      <c r="J14" s="28">
        <v>15612000</v>
      </c>
      <c r="K14" s="29"/>
      <c r="L14" s="27"/>
      <c r="M14" s="37"/>
      <c r="N14" s="26"/>
      <c r="O14" s="26"/>
      <c r="P14" s="26"/>
      <c r="Q14" s="26"/>
      <c r="R14" s="60"/>
      <c r="S14" s="43"/>
      <c r="T14" s="29"/>
      <c r="U14" s="27"/>
      <c r="V14" s="27"/>
      <c r="W14" s="27"/>
      <c r="X14" s="43"/>
      <c r="Y14" s="29"/>
      <c r="Z14" s="27" t="s">
        <v>213</v>
      </c>
      <c r="AA14" s="26" t="s">
        <v>214</v>
      </c>
      <c r="AB14" s="27" t="s">
        <v>215</v>
      </c>
      <c r="AC14" s="27"/>
      <c r="AD14" s="25">
        <v>42381</v>
      </c>
      <c r="AE14" s="25">
        <v>42381</v>
      </c>
      <c r="AF14" s="25">
        <v>42735</v>
      </c>
      <c r="AG14" s="28">
        <v>14050000</v>
      </c>
      <c r="AH14" s="62">
        <f t="shared" si="1"/>
        <v>0.89994875736612867</v>
      </c>
      <c r="AI14" s="26"/>
      <c r="AJ14" s="49"/>
      <c r="AK14" s="26"/>
      <c r="AL14" s="26"/>
      <c r="AM14" s="26"/>
      <c r="AN14" s="31"/>
      <c r="AO14" s="26"/>
      <c r="AP14" s="35"/>
      <c r="AQ14" s="24" t="s">
        <v>216</v>
      </c>
      <c r="AR14" s="32"/>
      <c r="AS14" s="32"/>
      <c r="AT14" s="33"/>
      <c r="AU14" s="35"/>
      <c r="AV14" s="32"/>
      <c r="AW14" s="35"/>
      <c r="AX14" s="32">
        <v>42404</v>
      </c>
      <c r="AY14" s="83">
        <v>1170830</v>
      </c>
      <c r="AZ14" s="32">
        <v>42431</v>
      </c>
      <c r="BA14" s="83">
        <v>1170830</v>
      </c>
      <c r="BB14" s="32">
        <v>42465</v>
      </c>
      <c r="BC14" s="83">
        <v>1170830</v>
      </c>
      <c r="BD14" s="32">
        <v>42493</v>
      </c>
      <c r="BE14" s="83">
        <v>1170830</v>
      </c>
      <c r="BF14" s="32">
        <v>42529</v>
      </c>
      <c r="BG14" s="83">
        <v>1170830</v>
      </c>
      <c r="BH14" s="32">
        <v>42556</v>
      </c>
      <c r="BI14" s="83">
        <v>1170830</v>
      </c>
      <c r="BJ14" s="32"/>
      <c r="BK14" s="83"/>
    </row>
    <row r="15" spans="1:63" ht="29.25" customHeight="1">
      <c r="A15" s="24">
        <v>9</v>
      </c>
      <c r="B15" s="26" t="s">
        <v>75</v>
      </c>
      <c r="C15" s="26" t="s">
        <v>103</v>
      </c>
      <c r="D15" s="25">
        <v>42374</v>
      </c>
      <c r="E15" s="26" t="s">
        <v>52</v>
      </c>
      <c r="F15" s="26" t="s">
        <v>147</v>
      </c>
      <c r="G15" s="27" t="s">
        <v>104</v>
      </c>
      <c r="H15" s="27" t="str">
        <f t="shared" si="0"/>
        <v>2016년도 통합홈페이지 유지보수 용역</v>
      </c>
      <c r="I15" s="27" t="s">
        <v>105</v>
      </c>
      <c r="J15" s="28">
        <v>12000000</v>
      </c>
      <c r="K15" s="29"/>
      <c r="L15" s="27"/>
      <c r="M15" s="37"/>
      <c r="N15" s="26"/>
      <c r="O15" s="26"/>
      <c r="P15" s="26"/>
      <c r="Q15" s="26"/>
      <c r="R15" s="60"/>
      <c r="S15" s="43"/>
      <c r="T15" s="29"/>
      <c r="U15" s="27"/>
      <c r="V15" s="27"/>
      <c r="W15" s="27"/>
      <c r="X15" s="43"/>
      <c r="Y15" s="29"/>
      <c r="Z15" s="27" t="s">
        <v>106</v>
      </c>
      <c r="AA15" s="26" t="s">
        <v>915</v>
      </c>
      <c r="AB15" s="27" t="s">
        <v>107</v>
      </c>
      <c r="AC15" s="27"/>
      <c r="AD15" s="25">
        <v>42381</v>
      </c>
      <c r="AE15" s="25">
        <v>42381</v>
      </c>
      <c r="AF15" s="25">
        <v>42735</v>
      </c>
      <c r="AG15" s="28">
        <v>11040000</v>
      </c>
      <c r="AH15" s="62">
        <f t="shared" si="1"/>
        <v>0.92</v>
      </c>
      <c r="AI15" s="26"/>
      <c r="AJ15" s="49"/>
      <c r="AK15" s="26"/>
      <c r="AL15" s="26"/>
      <c r="AM15" s="26"/>
      <c r="AN15" s="31"/>
      <c r="AO15" s="26"/>
      <c r="AP15" s="35"/>
      <c r="AQ15" s="24" t="str">
        <f t="shared" ref="AQ15:AQ30" si="3">C15</f>
        <v>이인철</v>
      </c>
      <c r="AR15" s="32"/>
      <c r="AS15" s="32"/>
      <c r="AT15" s="33"/>
      <c r="AU15" s="35"/>
      <c r="AV15" s="32"/>
      <c r="AW15" s="35"/>
      <c r="AX15" s="32">
        <v>42404</v>
      </c>
      <c r="AY15" s="83">
        <v>920000</v>
      </c>
      <c r="AZ15" s="32">
        <v>42431</v>
      </c>
      <c r="BA15" s="83">
        <v>920000</v>
      </c>
      <c r="BB15" s="32">
        <v>42465</v>
      </c>
      <c r="BC15" s="83">
        <v>920000</v>
      </c>
      <c r="BD15" s="32">
        <v>42493</v>
      </c>
      <c r="BE15" s="83">
        <v>920000</v>
      </c>
      <c r="BF15" s="32">
        <v>42529</v>
      </c>
      <c r="BG15" s="83">
        <v>920000</v>
      </c>
      <c r="BH15" s="32">
        <v>42559</v>
      </c>
      <c r="BI15" s="83">
        <v>920000</v>
      </c>
      <c r="BJ15" s="32"/>
      <c r="BK15" s="83"/>
    </row>
    <row r="16" spans="1:63" ht="29.25" customHeight="1">
      <c r="A16" s="24">
        <v>10</v>
      </c>
      <c r="B16" s="26" t="s">
        <v>75</v>
      </c>
      <c r="C16" s="26" t="s">
        <v>103</v>
      </c>
      <c r="D16" s="25">
        <v>42374</v>
      </c>
      <c r="E16" s="26" t="s">
        <v>52</v>
      </c>
      <c r="F16" s="26" t="s">
        <v>147</v>
      </c>
      <c r="G16" s="27" t="s">
        <v>108</v>
      </c>
      <c r="H16" s="27" t="str">
        <f t="shared" si="0"/>
        <v>2016년도 그룹웨어 시스템 유지보수 용역</v>
      </c>
      <c r="I16" s="27" t="s">
        <v>109</v>
      </c>
      <c r="J16" s="28">
        <v>14400000</v>
      </c>
      <c r="K16" s="29"/>
      <c r="L16" s="27"/>
      <c r="M16" s="37"/>
      <c r="N16" s="26"/>
      <c r="O16" s="26"/>
      <c r="P16" s="26"/>
      <c r="Q16" s="26"/>
      <c r="R16" s="60"/>
      <c r="S16" s="43"/>
      <c r="T16" s="29"/>
      <c r="U16" s="27"/>
      <c r="V16" s="27"/>
      <c r="W16" s="27"/>
      <c r="X16" s="43"/>
      <c r="Y16" s="29"/>
      <c r="Z16" s="27" t="s">
        <v>110</v>
      </c>
      <c r="AA16" s="26" t="s">
        <v>111</v>
      </c>
      <c r="AB16" s="27" t="s">
        <v>112</v>
      </c>
      <c r="AC16" s="27"/>
      <c r="AD16" s="25">
        <v>42382</v>
      </c>
      <c r="AE16" s="25">
        <v>42382</v>
      </c>
      <c r="AF16" s="25">
        <v>42735</v>
      </c>
      <c r="AG16" s="28">
        <v>13536000</v>
      </c>
      <c r="AH16" s="62">
        <f t="shared" si="1"/>
        <v>0.94</v>
      </c>
      <c r="AI16" s="26"/>
      <c r="AJ16" s="49"/>
      <c r="AK16" s="26"/>
      <c r="AL16" s="26"/>
      <c r="AM16" s="26"/>
      <c r="AN16" s="31"/>
      <c r="AO16" s="26"/>
      <c r="AP16" s="35"/>
      <c r="AQ16" s="24" t="str">
        <f t="shared" si="3"/>
        <v>이인철</v>
      </c>
      <c r="AR16" s="32"/>
      <c r="AS16" s="32"/>
      <c r="AT16" s="33"/>
      <c r="AU16" s="35"/>
      <c r="AV16" s="32"/>
      <c r="AW16" s="35"/>
      <c r="AX16" s="32">
        <v>42404</v>
      </c>
      <c r="AY16" s="83">
        <v>1128000</v>
      </c>
      <c r="AZ16" s="32">
        <v>42438</v>
      </c>
      <c r="BA16" s="83">
        <v>1128000</v>
      </c>
      <c r="BB16" s="32">
        <v>42468</v>
      </c>
      <c r="BC16" s="83">
        <v>1128000</v>
      </c>
      <c r="BD16" s="32">
        <v>42493</v>
      </c>
      <c r="BE16" s="83">
        <v>1128000</v>
      </c>
      <c r="BF16" s="32">
        <v>42529</v>
      </c>
      <c r="BG16" s="83">
        <v>1128000</v>
      </c>
      <c r="BH16" s="32">
        <v>42559</v>
      </c>
      <c r="BI16" s="83">
        <v>1128000</v>
      </c>
      <c r="BJ16" s="32"/>
      <c r="BK16" s="83"/>
    </row>
    <row r="17" spans="1:63" ht="29.25" customHeight="1">
      <c r="A17" s="98">
        <v>11</v>
      </c>
      <c r="B17" s="94" t="s">
        <v>441</v>
      </c>
      <c r="C17" s="94" t="s">
        <v>90</v>
      </c>
      <c r="D17" s="1">
        <v>42380</v>
      </c>
      <c r="E17" s="94" t="s">
        <v>91</v>
      </c>
      <c r="F17" s="94" t="s">
        <v>60</v>
      </c>
      <c r="G17" s="95" t="s">
        <v>92</v>
      </c>
      <c r="H17" s="95" t="str">
        <f t="shared" si="0"/>
        <v>지역문화(만화, 애니) 콘텐츠 활용 만화문화상품(오르골) 제작</v>
      </c>
      <c r="I17" s="95" t="s">
        <v>93</v>
      </c>
      <c r="J17" s="18">
        <v>5220000</v>
      </c>
      <c r="K17" s="97"/>
      <c r="L17" s="95"/>
      <c r="M17" s="20"/>
      <c r="N17" s="94"/>
      <c r="O17" s="94"/>
      <c r="P17" s="94"/>
      <c r="Q17" s="94"/>
      <c r="R17" s="59"/>
      <c r="S17" s="40"/>
      <c r="T17" s="97"/>
      <c r="U17" s="95"/>
      <c r="V17" s="95"/>
      <c r="W17" s="95"/>
      <c r="X17" s="40"/>
      <c r="Y17" s="97"/>
      <c r="Z17" s="95" t="s">
        <v>94</v>
      </c>
      <c r="AA17" s="94" t="s">
        <v>95</v>
      </c>
      <c r="AB17" s="95" t="s">
        <v>96</v>
      </c>
      <c r="AC17" s="95"/>
      <c r="AD17" s="1">
        <v>42382</v>
      </c>
      <c r="AE17" s="1"/>
      <c r="AF17" s="1">
        <v>42419</v>
      </c>
      <c r="AG17" s="18">
        <v>4820000</v>
      </c>
      <c r="AH17" s="61">
        <f t="shared" si="1"/>
        <v>0.92337164750957856</v>
      </c>
      <c r="AI17" s="94"/>
      <c r="AJ17" s="48"/>
      <c r="AK17" s="94"/>
      <c r="AL17" s="94"/>
      <c r="AM17" s="94"/>
      <c r="AN17" s="96"/>
      <c r="AO17" s="94"/>
      <c r="AP17" s="14"/>
      <c r="AQ17" s="98" t="str">
        <f t="shared" si="3"/>
        <v>배은영</v>
      </c>
      <c r="AR17" s="16">
        <v>42395</v>
      </c>
      <c r="AS17" s="16">
        <v>42395</v>
      </c>
      <c r="AT17" s="7"/>
      <c r="AU17" s="14"/>
      <c r="AV17" s="16">
        <v>42396</v>
      </c>
      <c r="AW17" s="14">
        <f t="shared" ref="AW17:AW23" si="4">SUM(AG17-AU17)</f>
        <v>4820000</v>
      </c>
      <c r="AX17" s="75"/>
      <c r="AY17" s="82"/>
      <c r="AZ17" s="75"/>
      <c r="BA17" s="82"/>
      <c r="BB17" s="75"/>
      <c r="BC17" s="82"/>
      <c r="BD17" s="75"/>
      <c r="BE17" s="82"/>
      <c r="BF17" s="75"/>
      <c r="BG17" s="82"/>
      <c r="BH17" s="75"/>
      <c r="BI17" s="82"/>
      <c r="BJ17" s="75"/>
      <c r="BK17" s="82"/>
    </row>
    <row r="18" spans="1:63" ht="29.25" customHeight="1">
      <c r="A18" s="98">
        <v>12</v>
      </c>
      <c r="B18" s="94" t="s">
        <v>441</v>
      </c>
      <c r="C18" s="94" t="s">
        <v>90</v>
      </c>
      <c r="D18" s="1">
        <v>42380</v>
      </c>
      <c r="E18" s="94" t="s">
        <v>91</v>
      </c>
      <c r="F18" s="94" t="s">
        <v>60</v>
      </c>
      <c r="G18" s="95" t="s">
        <v>124</v>
      </c>
      <c r="H18" s="95" t="str">
        <f t="shared" si="0"/>
        <v>지역문화(만화, 애니) 콘텐츠 활용 만화문화상품(넥타이) 제작</v>
      </c>
      <c r="I18" s="95" t="s">
        <v>125</v>
      </c>
      <c r="J18" s="18">
        <v>8130000</v>
      </c>
      <c r="K18" s="97"/>
      <c r="L18" s="95"/>
      <c r="M18" s="20"/>
      <c r="N18" s="94"/>
      <c r="O18" s="94"/>
      <c r="P18" s="94"/>
      <c r="Q18" s="94"/>
      <c r="R18" s="59"/>
      <c r="S18" s="40"/>
      <c r="T18" s="97"/>
      <c r="U18" s="95"/>
      <c r="V18" s="95"/>
      <c r="W18" s="95"/>
      <c r="X18" s="40"/>
      <c r="Y18" s="97"/>
      <c r="Z18" s="95" t="s">
        <v>126</v>
      </c>
      <c r="AA18" s="94" t="s">
        <v>127</v>
      </c>
      <c r="AB18" s="95" t="s">
        <v>128</v>
      </c>
      <c r="AC18" s="95"/>
      <c r="AD18" s="1">
        <v>42383</v>
      </c>
      <c r="AE18" s="1"/>
      <c r="AF18" s="1">
        <v>42419</v>
      </c>
      <c r="AG18" s="18">
        <v>7909000</v>
      </c>
      <c r="AH18" s="61">
        <f t="shared" si="1"/>
        <v>0.97281672816728171</v>
      </c>
      <c r="AI18" s="94"/>
      <c r="AJ18" s="48"/>
      <c r="AK18" s="94"/>
      <c r="AL18" s="94"/>
      <c r="AM18" s="94"/>
      <c r="AN18" s="96"/>
      <c r="AO18" s="94"/>
      <c r="AP18" s="14"/>
      <c r="AQ18" s="98" t="str">
        <f t="shared" si="3"/>
        <v>배은영</v>
      </c>
      <c r="AR18" s="16">
        <v>42419</v>
      </c>
      <c r="AS18" s="16">
        <v>42419</v>
      </c>
      <c r="AT18" s="7"/>
      <c r="AU18" s="14"/>
      <c r="AV18" s="16">
        <v>42422</v>
      </c>
      <c r="AW18" s="14">
        <f t="shared" si="4"/>
        <v>7909000</v>
      </c>
      <c r="AX18" s="75"/>
      <c r="AY18" s="82"/>
      <c r="AZ18" s="75"/>
      <c r="BA18" s="82"/>
      <c r="BB18" s="75"/>
      <c r="BC18" s="82"/>
      <c r="BD18" s="75"/>
      <c r="BE18" s="82"/>
      <c r="BF18" s="75"/>
      <c r="BG18" s="82"/>
      <c r="BH18" s="75"/>
      <c r="BI18" s="82"/>
      <c r="BJ18" s="75"/>
      <c r="BK18" s="82"/>
    </row>
    <row r="19" spans="1:63" ht="29.25" customHeight="1">
      <c r="A19" s="98">
        <v>13</v>
      </c>
      <c r="B19" s="94" t="s">
        <v>153</v>
      </c>
      <c r="C19" s="94" t="s">
        <v>154</v>
      </c>
      <c r="D19" s="1">
        <v>42383</v>
      </c>
      <c r="E19" s="94" t="s">
        <v>91</v>
      </c>
      <c r="F19" s="94" t="s">
        <v>60</v>
      </c>
      <c r="G19" s="95" t="s">
        <v>155</v>
      </c>
      <c r="H19" s="95" t="str">
        <f t="shared" si="0"/>
        <v>문화부 방문(2106년 예산 및 사업 논의)에 따른 기념품 구입</v>
      </c>
      <c r="I19" s="95" t="s">
        <v>157</v>
      </c>
      <c r="J19" s="18">
        <v>130000</v>
      </c>
      <c r="K19" s="97"/>
      <c r="L19" s="95"/>
      <c r="M19" s="20"/>
      <c r="N19" s="94"/>
      <c r="O19" s="94"/>
      <c r="P19" s="94"/>
      <c r="Q19" s="94"/>
      <c r="R19" s="59"/>
      <c r="S19" s="40"/>
      <c r="T19" s="97"/>
      <c r="U19" s="95"/>
      <c r="V19" s="95"/>
      <c r="W19" s="95"/>
      <c r="X19" s="40"/>
      <c r="Y19" s="97"/>
      <c r="Z19" s="95" t="s">
        <v>158</v>
      </c>
      <c r="AA19" s="94" t="s">
        <v>159</v>
      </c>
      <c r="AB19" s="95" t="s">
        <v>160</v>
      </c>
      <c r="AC19" s="95"/>
      <c r="AD19" s="1">
        <v>42383</v>
      </c>
      <c r="AE19" s="1"/>
      <c r="AF19" s="1">
        <v>42383</v>
      </c>
      <c r="AG19" s="18">
        <v>117000</v>
      </c>
      <c r="AH19" s="61">
        <f t="shared" si="1"/>
        <v>0.9</v>
      </c>
      <c r="AI19" s="94"/>
      <c r="AJ19" s="48"/>
      <c r="AK19" s="94"/>
      <c r="AL19" s="94"/>
      <c r="AM19" s="94"/>
      <c r="AN19" s="96"/>
      <c r="AO19" s="94"/>
      <c r="AP19" s="14"/>
      <c r="AQ19" s="98" t="str">
        <f t="shared" si="3"/>
        <v>임설민</v>
      </c>
      <c r="AR19" s="16">
        <v>42383</v>
      </c>
      <c r="AS19" s="16">
        <v>42383</v>
      </c>
      <c r="AT19" s="7"/>
      <c r="AU19" s="14"/>
      <c r="AV19" s="16">
        <v>42391</v>
      </c>
      <c r="AW19" s="14">
        <f t="shared" si="4"/>
        <v>117000</v>
      </c>
      <c r="AX19" s="75"/>
      <c r="AY19" s="82"/>
      <c r="AZ19" s="75"/>
      <c r="BA19" s="82"/>
      <c r="BB19" s="75"/>
      <c r="BC19" s="82"/>
      <c r="BD19" s="75"/>
      <c r="BE19" s="82"/>
      <c r="BF19" s="75"/>
      <c r="BG19" s="82"/>
      <c r="BH19" s="75"/>
      <c r="BI19" s="82"/>
      <c r="BJ19" s="75"/>
      <c r="BK19" s="82"/>
    </row>
    <row r="20" spans="1:63" ht="29.25" customHeight="1">
      <c r="A20" s="98">
        <v>14</v>
      </c>
      <c r="B20" s="94" t="s">
        <v>75</v>
      </c>
      <c r="C20" s="94" t="s">
        <v>76</v>
      </c>
      <c r="D20" s="1">
        <v>42384</v>
      </c>
      <c r="E20" s="94" t="s">
        <v>91</v>
      </c>
      <c r="F20" s="94" t="s">
        <v>60</v>
      </c>
      <c r="G20" s="95" t="s">
        <v>170</v>
      </c>
      <c r="H20" s="95" t="str">
        <f t="shared" si="0"/>
        <v>진흥원 기계실 졸리펌프 수리</v>
      </c>
      <c r="I20" s="95" t="s">
        <v>171</v>
      </c>
      <c r="J20" s="18">
        <v>73700</v>
      </c>
      <c r="K20" s="97"/>
      <c r="L20" s="95"/>
      <c r="M20" s="20"/>
      <c r="N20" s="94"/>
      <c r="O20" s="94"/>
      <c r="P20" s="94"/>
      <c r="Q20" s="94"/>
      <c r="R20" s="59"/>
      <c r="S20" s="40"/>
      <c r="T20" s="97"/>
      <c r="U20" s="95"/>
      <c r="V20" s="95"/>
      <c r="W20" s="95"/>
      <c r="X20" s="40"/>
      <c r="Y20" s="97"/>
      <c r="Z20" s="95" t="s">
        <v>172</v>
      </c>
      <c r="AA20" s="94" t="s">
        <v>173</v>
      </c>
      <c r="AB20" s="95" t="s">
        <v>174</v>
      </c>
      <c r="AC20" s="95"/>
      <c r="AD20" s="1">
        <v>42384</v>
      </c>
      <c r="AE20" s="1">
        <v>42387</v>
      </c>
      <c r="AF20" s="1">
        <v>42387</v>
      </c>
      <c r="AG20" s="18">
        <v>66000</v>
      </c>
      <c r="AH20" s="61">
        <f t="shared" si="1"/>
        <v>0.89552238805970152</v>
      </c>
      <c r="AI20" s="94"/>
      <c r="AJ20" s="48"/>
      <c r="AK20" s="94"/>
      <c r="AL20" s="94"/>
      <c r="AM20" s="94"/>
      <c r="AN20" s="96"/>
      <c r="AO20" s="94"/>
      <c r="AP20" s="14"/>
      <c r="AQ20" s="98" t="str">
        <f t="shared" si="3"/>
        <v>최중국</v>
      </c>
      <c r="AR20" s="16">
        <v>42387</v>
      </c>
      <c r="AS20" s="16">
        <v>42387</v>
      </c>
      <c r="AT20" s="7"/>
      <c r="AU20" s="14"/>
      <c r="AV20" s="16">
        <v>42396</v>
      </c>
      <c r="AW20" s="14">
        <f>SUM(AG20-AU20)</f>
        <v>66000</v>
      </c>
      <c r="AX20" s="75"/>
      <c r="AY20" s="82"/>
      <c r="AZ20" s="75"/>
      <c r="BA20" s="82"/>
      <c r="BB20" s="75"/>
      <c r="BC20" s="82"/>
      <c r="BD20" s="75"/>
      <c r="BE20" s="82"/>
      <c r="BF20" s="75"/>
      <c r="BG20" s="82"/>
      <c r="BH20" s="75"/>
      <c r="BI20" s="82"/>
      <c r="BJ20" s="75"/>
      <c r="BK20" s="82"/>
    </row>
    <row r="21" spans="1:63" ht="29.25" customHeight="1">
      <c r="A21" s="24">
        <v>15</v>
      </c>
      <c r="B21" s="26" t="s">
        <v>75</v>
      </c>
      <c r="C21" s="26" t="s">
        <v>103</v>
      </c>
      <c r="D21" s="25">
        <v>42388</v>
      </c>
      <c r="E21" s="26" t="s">
        <v>52</v>
      </c>
      <c r="F21" s="26" t="s">
        <v>60</v>
      </c>
      <c r="G21" s="27" t="s">
        <v>764</v>
      </c>
      <c r="H21" s="27" t="str">
        <f>G21</f>
        <v>2016년도 업무용 PC 유지보수 용역</v>
      </c>
      <c r="I21" s="27" t="s">
        <v>162</v>
      </c>
      <c r="J21" s="28">
        <v>9856000</v>
      </c>
      <c r="K21" s="29"/>
      <c r="L21" s="27"/>
      <c r="M21" s="37"/>
      <c r="N21" s="26"/>
      <c r="O21" s="26"/>
      <c r="P21" s="26"/>
      <c r="Q21" s="26"/>
      <c r="R21" s="60"/>
      <c r="S21" s="43"/>
      <c r="T21" s="29"/>
      <c r="U21" s="27"/>
      <c r="V21" s="27"/>
      <c r="W21" s="27"/>
      <c r="X21" s="43"/>
      <c r="Y21" s="29"/>
      <c r="Z21" s="27" t="s">
        <v>163</v>
      </c>
      <c r="AA21" s="26" t="s">
        <v>164</v>
      </c>
      <c r="AB21" s="27" t="s">
        <v>165</v>
      </c>
      <c r="AC21" s="27"/>
      <c r="AD21" s="25">
        <v>42384</v>
      </c>
      <c r="AE21" s="25">
        <v>42391</v>
      </c>
      <c r="AF21" s="25">
        <v>42735</v>
      </c>
      <c r="AG21" s="28">
        <v>8800000</v>
      </c>
      <c r="AH21" s="62">
        <f>SUM(AG21/J21)</f>
        <v>0.8928571428571429</v>
      </c>
      <c r="AI21" s="26"/>
      <c r="AJ21" s="49"/>
      <c r="AK21" s="26"/>
      <c r="AL21" s="26"/>
      <c r="AM21" s="26"/>
      <c r="AN21" s="31"/>
      <c r="AO21" s="26"/>
      <c r="AP21" s="35"/>
      <c r="AQ21" s="24" t="s">
        <v>216</v>
      </c>
      <c r="AR21" s="32"/>
      <c r="AS21" s="32"/>
      <c r="AT21" s="33"/>
      <c r="AU21" s="35"/>
      <c r="AV21" s="32"/>
      <c r="AW21" s="35"/>
      <c r="AX21" s="32">
        <v>42438</v>
      </c>
      <c r="AY21" s="83">
        <v>800000</v>
      </c>
      <c r="AZ21" s="32">
        <v>42465</v>
      </c>
      <c r="BA21" s="83">
        <v>800000</v>
      </c>
      <c r="BB21" s="32">
        <v>42499</v>
      </c>
      <c r="BC21" s="83">
        <v>800000</v>
      </c>
      <c r="BD21" s="32">
        <v>42529</v>
      </c>
      <c r="BE21" s="83">
        <v>800000</v>
      </c>
      <c r="BF21" s="32">
        <v>42556</v>
      </c>
      <c r="BG21" s="83">
        <v>800000</v>
      </c>
      <c r="BH21" s="32"/>
      <c r="BI21" s="83"/>
      <c r="BJ21" s="32"/>
      <c r="BK21" s="83"/>
    </row>
    <row r="22" spans="1:63" ht="29.25" customHeight="1">
      <c r="A22" s="98">
        <v>16</v>
      </c>
      <c r="B22" s="94" t="s">
        <v>83</v>
      </c>
      <c r="C22" s="94" t="s">
        <v>84</v>
      </c>
      <c r="D22" s="1">
        <v>42382</v>
      </c>
      <c r="E22" s="94" t="s">
        <v>52</v>
      </c>
      <c r="F22" s="94" t="s">
        <v>60</v>
      </c>
      <c r="G22" s="95" t="s">
        <v>129</v>
      </c>
      <c r="H22" s="95" t="str">
        <f>G22</f>
        <v>꿈의 학교 교육 운영을 위한 3D프린터 용 모델링 제작 용역</v>
      </c>
      <c r="I22" s="95" t="s">
        <v>130</v>
      </c>
      <c r="J22" s="18">
        <v>6600000</v>
      </c>
      <c r="K22" s="97"/>
      <c r="L22" s="95"/>
      <c r="M22" s="20"/>
      <c r="N22" s="94"/>
      <c r="O22" s="94"/>
      <c r="P22" s="94"/>
      <c r="Q22" s="94"/>
      <c r="R22" s="59"/>
      <c r="S22" s="40"/>
      <c r="T22" s="97"/>
      <c r="U22" s="95"/>
      <c r="V22" s="95"/>
      <c r="W22" s="95"/>
      <c r="X22" s="40"/>
      <c r="Y22" s="97"/>
      <c r="Z22" s="95" t="s">
        <v>131</v>
      </c>
      <c r="AA22" s="94" t="s">
        <v>133</v>
      </c>
      <c r="AB22" s="95" t="s">
        <v>132</v>
      </c>
      <c r="AC22" s="95"/>
      <c r="AD22" s="1">
        <v>42387</v>
      </c>
      <c r="AE22" s="1">
        <v>42387</v>
      </c>
      <c r="AF22" s="1">
        <v>42394</v>
      </c>
      <c r="AG22" s="18">
        <v>6000000</v>
      </c>
      <c r="AH22" s="61">
        <f t="shared" ref="AH22:AH48" si="5">SUM(AG22/J22)</f>
        <v>0.90909090909090906</v>
      </c>
      <c r="AI22" s="94"/>
      <c r="AJ22" s="48"/>
      <c r="AK22" s="94"/>
      <c r="AL22" s="94"/>
      <c r="AM22" s="94"/>
      <c r="AN22" s="96"/>
      <c r="AO22" s="94"/>
      <c r="AP22" s="14"/>
      <c r="AQ22" s="98" t="str">
        <f t="shared" ref="AQ22:AQ23" si="6">C22</f>
        <v>안윤선</v>
      </c>
      <c r="AR22" s="16">
        <v>42389</v>
      </c>
      <c r="AS22" s="16">
        <v>42389</v>
      </c>
      <c r="AT22" s="7"/>
      <c r="AU22" s="14"/>
      <c r="AV22" s="16">
        <v>42396</v>
      </c>
      <c r="AW22" s="14">
        <f>SUM(AG22-AU22)</f>
        <v>6000000</v>
      </c>
      <c r="AX22" s="75"/>
      <c r="AY22" s="82"/>
      <c r="AZ22" s="75"/>
      <c r="BA22" s="82"/>
      <c r="BB22" s="75"/>
      <c r="BC22" s="82"/>
      <c r="BD22" s="75"/>
      <c r="BE22" s="82"/>
      <c r="BF22" s="75"/>
      <c r="BG22" s="82"/>
      <c r="BH22" s="75"/>
      <c r="BI22" s="82"/>
      <c r="BJ22" s="75"/>
      <c r="BK22" s="82"/>
    </row>
    <row r="23" spans="1:63" ht="29.25" customHeight="1">
      <c r="A23" s="98">
        <v>17</v>
      </c>
      <c r="B23" s="94" t="s">
        <v>441</v>
      </c>
      <c r="C23" s="94" t="s">
        <v>134</v>
      </c>
      <c r="D23" s="1">
        <v>42383</v>
      </c>
      <c r="E23" s="94" t="s">
        <v>91</v>
      </c>
      <c r="F23" s="94" t="s">
        <v>148</v>
      </c>
      <c r="G23" s="95" t="s">
        <v>156</v>
      </c>
      <c r="H23" s="95" t="str">
        <f t="shared" si="0"/>
        <v>만화도시 공간특화 및 홍보를 위한 만화포토존 제작 설치</v>
      </c>
      <c r="I23" s="95" t="s">
        <v>135</v>
      </c>
      <c r="J23" s="18">
        <v>10090000</v>
      </c>
      <c r="K23" s="97"/>
      <c r="L23" s="95"/>
      <c r="M23" s="20"/>
      <c r="N23" s="94"/>
      <c r="O23" s="94"/>
      <c r="P23" s="94"/>
      <c r="Q23" s="94"/>
      <c r="R23" s="59"/>
      <c r="S23" s="40"/>
      <c r="T23" s="97"/>
      <c r="U23" s="95"/>
      <c r="V23" s="95"/>
      <c r="W23" s="95"/>
      <c r="X23" s="40"/>
      <c r="Y23" s="97"/>
      <c r="Z23" s="95" t="s">
        <v>136</v>
      </c>
      <c r="AA23" s="94" t="s">
        <v>137</v>
      </c>
      <c r="AB23" s="95" t="s">
        <v>138</v>
      </c>
      <c r="AC23" s="95"/>
      <c r="AD23" s="1">
        <v>42387</v>
      </c>
      <c r="AE23" s="1"/>
      <c r="AF23" s="1">
        <v>42420</v>
      </c>
      <c r="AG23" s="18">
        <v>10000000</v>
      </c>
      <c r="AH23" s="61">
        <f t="shared" si="5"/>
        <v>0.99108027750247774</v>
      </c>
      <c r="AI23" s="94"/>
      <c r="AJ23" s="48"/>
      <c r="AK23" s="94"/>
      <c r="AL23" s="94"/>
      <c r="AM23" s="94"/>
      <c r="AN23" s="96"/>
      <c r="AO23" s="94"/>
      <c r="AP23" s="14"/>
      <c r="AQ23" s="98" t="str">
        <f t="shared" si="6"/>
        <v>손은양</v>
      </c>
      <c r="AR23" s="16">
        <v>42405</v>
      </c>
      <c r="AS23" s="16">
        <v>42411</v>
      </c>
      <c r="AT23" s="7"/>
      <c r="AU23" s="14"/>
      <c r="AV23" s="16">
        <v>42412</v>
      </c>
      <c r="AW23" s="14">
        <f t="shared" si="4"/>
        <v>10000000</v>
      </c>
      <c r="AX23" s="75"/>
      <c r="AY23" s="82"/>
      <c r="AZ23" s="75"/>
      <c r="BA23" s="82"/>
      <c r="BB23" s="75"/>
      <c r="BC23" s="82"/>
      <c r="BD23" s="75"/>
      <c r="BE23" s="82"/>
      <c r="BF23" s="75"/>
      <c r="BG23" s="82"/>
      <c r="BH23" s="75"/>
      <c r="BI23" s="82"/>
      <c r="BJ23" s="75"/>
      <c r="BK23" s="82"/>
    </row>
    <row r="24" spans="1:63" ht="29.25" customHeight="1">
      <c r="A24" s="98">
        <v>18</v>
      </c>
      <c r="B24" s="94" t="s">
        <v>441</v>
      </c>
      <c r="C24" s="94" t="s">
        <v>146</v>
      </c>
      <c r="D24" s="1">
        <v>42384</v>
      </c>
      <c r="E24" s="94" t="s">
        <v>52</v>
      </c>
      <c r="F24" s="94" t="s">
        <v>60</v>
      </c>
      <c r="G24" s="95" t="s">
        <v>149</v>
      </c>
      <c r="H24" s="95" t="str">
        <f t="shared" si="0"/>
        <v>만화졸업앨범 캐리커쳐 국회 전시 용역</v>
      </c>
      <c r="I24" s="95" t="s">
        <v>79</v>
      </c>
      <c r="J24" s="18">
        <v>2596000</v>
      </c>
      <c r="K24" s="97"/>
      <c r="L24" s="95"/>
      <c r="M24" s="20"/>
      <c r="N24" s="94"/>
      <c r="O24" s="94"/>
      <c r="P24" s="94"/>
      <c r="Q24" s="94"/>
      <c r="R24" s="59"/>
      <c r="S24" s="40"/>
      <c r="T24" s="97"/>
      <c r="U24" s="95"/>
      <c r="V24" s="95"/>
      <c r="W24" s="95"/>
      <c r="X24" s="40"/>
      <c r="Y24" s="97"/>
      <c r="Z24" s="95" t="s">
        <v>150</v>
      </c>
      <c r="AA24" s="94" t="s">
        <v>151</v>
      </c>
      <c r="AB24" s="95" t="s">
        <v>152</v>
      </c>
      <c r="AC24" s="95"/>
      <c r="AD24" s="1">
        <v>42387</v>
      </c>
      <c r="AE24" s="1">
        <v>42387</v>
      </c>
      <c r="AF24" s="1">
        <v>42412</v>
      </c>
      <c r="AG24" s="18">
        <v>2497000</v>
      </c>
      <c r="AH24" s="61">
        <f t="shared" si="5"/>
        <v>0.96186440677966101</v>
      </c>
      <c r="AI24" s="94"/>
      <c r="AJ24" s="48"/>
      <c r="AK24" s="94"/>
      <c r="AL24" s="94"/>
      <c r="AM24" s="94"/>
      <c r="AN24" s="96"/>
      <c r="AO24" s="94"/>
      <c r="AP24" s="14"/>
      <c r="AQ24" s="98" t="str">
        <f t="shared" si="3"/>
        <v>이소현</v>
      </c>
      <c r="AR24" s="16">
        <v>42403</v>
      </c>
      <c r="AS24" s="16">
        <v>42404</v>
      </c>
      <c r="AT24" s="7"/>
      <c r="AU24" s="14"/>
      <c r="AV24" s="16">
        <v>42405</v>
      </c>
      <c r="AW24" s="14">
        <f>SUM(AG24-AU24)</f>
        <v>2497000</v>
      </c>
      <c r="AX24" s="75"/>
      <c r="AY24" s="82"/>
      <c r="AZ24" s="75"/>
      <c r="BA24" s="82"/>
      <c r="BB24" s="75"/>
      <c r="BC24" s="82"/>
      <c r="BD24" s="75"/>
      <c r="BE24" s="82"/>
      <c r="BF24" s="75"/>
      <c r="BG24" s="82"/>
      <c r="BH24" s="75"/>
      <c r="BI24" s="82"/>
      <c r="BJ24" s="75"/>
      <c r="BK24" s="82"/>
    </row>
    <row r="25" spans="1:63" ht="29.25" customHeight="1">
      <c r="A25" s="98">
        <v>19</v>
      </c>
      <c r="B25" s="94" t="s">
        <v>139</v>
      </c>
      <c r="C25" s="94" t="s">
        <v>140</v>
      </c>
      <c r="D25" s="1">
        <v>42384</v>
      </c>
      <c r="E25" s="94" t="s">
        <v>52</v>
      </c>
      <c r="F25" s="94" t="s">
        <v>148</v>
      </c>
      <c r="G25" s="95" t="s">
        <v>141</v>
      </c>
      <c r="H25" s="95" t="str">
        <f t="shared" si="0"/>
        <v>만화도서관 도서관리 프로그램 유지보수</v>
      </c>
      <c r="I25" s="95" t="s">
        <v>142</v>
      </c>
      <c r="J25" s="18">
        <v>1800000</v>
      </c>
      <c r="K25" s="97"/>
      <c r="L25" s="95"/>
      <c r="M25" s="20"/>
      <c r="N25" s="94"/>
      <c r="O25" s="94"/>
      <c r="P25" s="94"/>
      <c r="Q25" s="94"/>
      <c r="R25" s="59"/>
      <c r="S25" s="40"/>
      <c r="T25" s="97"/>
      <c r="U25" s="95"/>
      <c r="V25" s="95"/>
      <c r="W25" s="95"/>
      <c r="X25" s="40"/>
      <c r="Y25" s="97"/>
      <c r="Z25" s="95" t="s">
        <v>143</v>
      </c>
      <c r="AA25" s="94" t="s">
        <v>144</v>
      </c>
      <c r="AB25" s="95" t="s">
        <v>145</v>
      </c>
      <c r="AC25" s="95"/>
      <c r="AD25" s="1">
        <v>42388</v>
      </c>
      <c r="AE25" s="1">
        <v>42388</v>
      </c>
      <c r="AF25" s="1">
        <v>42429</v>
      </c>
      <c r="AG25" s="18">
        <v>1710000</v>
      </c>
      <c r="AH25" s="61">
        <f t="shared" si="5"/>
        <v>0.95</v>
      </c>
      <c r="AI25" s="94"/>
      <c r="AJ25" s="48"/>
      <c r="AK25" s="94"/>
      <c r="AL25" s="94"/>
      <c r="AM25" s="94"/>
      <c r="AN25" s="96"/>
      <c r="AO25" s="94"/>
      <c r="AP25" s="14"/>
      <c r="AQ25" s="98" t="str">
        <f t="shared" si="3"/>
        <v>김연희</v>
      </c>
      <c r="AR25" s="16">
        <v>42429</v>
      </c>
      <c r="AS25" s="16">
        <v>42429</v>
      </c>
      <c r="AT25" s="7"/>
      <c r="AU25" s="14"/>
      <c r="AV25" s="16">
        <v>42429</v>
      </c>
      <c r="AW25" s="14">
        <f>SUM(AG25-AU25)</f>
        <v>1710000</v>
      </c>
      <c r="AX25" s="75"/>
      <c r="AY25" s="82"/>
      <c r="AZ25" s="75"/>
      <c r="BA25" s="82"/>
      <c r="BB25" s="75"/>
      <c r="BC25" s="82"/>
      <c r="BD25" s="75"/>
      <c r="BE25" s="82"/>
      <c r="BF25" s="75"/>
      <c r="BG25" s="82"/>
      <c r="BH25" s="75"/>
      <c r="BI25" s="82"/>
      <c r="BJ25" s="75"/>
      <c r="BK25" s="82"/>
    </row>
    <row r="26" spans="1:63" ht="29.25" customHeight="1">
      <c r="A26" s="98">
        <v>20</v>
      </c>
      <c r="B26" s="94" t="s">
        <v>83</v>
      </c>
      <c r="C26" s="94" t="s">
        <v>176</v>
      </c>
      <c r="D26" s="1">
        <v>42388</v>
      </c>
      <c r="E26" s="94" t="s">
        <v>91</v>
      </c>
      <c r="F26" s="94" t="s">
        <v>60</v>
      </c>
      <c r="G26" s="95" t="s">
        <v>177</v>
      </c>
      <c r="H26" s="95" t="str">
        <f t="shared" si="0"/>
        <v>[나도만화가]체험용지 제작</v>
      </c>
      <c r="I26" s="95" t="s">
        <v>178</v>
      </c>
      <c r="J26" s="18">
        <v>2477000</v>
      </c>
      <c r="K26" s="97"/>
      <c r="L26" s="95"/>
      <c r="M26" s="20"/>
      <c r="N26" s="94"/>
      <c r="O26" s="94"/>
      <c r="P26" s="94"/>
      <c r="Q26" s="94"/>
      <c r="R26" s="59"/>
      <c r="S26" s="40"/>
      <c r="T26" s="97"/>
      <c r="U26" s="95"/>
      <c r="V26" s="95"/>
      <c r="W26" s="95"/>
      <c r="X26" s="40"/>
      <c r="Y26" s="97"/>
      <c r="Z26" s="95" t="s">
        <v>179</v>
      </c>
      <c r="AA26" s="94" t="s">
        <v>180</v>
      </c>
      <c r="AB26" s="95" t="s">
        <v>181</v>
      </c>
      <c r="AC26" s="95"/>
      <c r="AD26" s="1">
        <v>42389</v>
      </c>
      <c r="AE26" s="1"/>
      <c r="AF26" s="1">
        <v>42398</v>
      </c>
      <c r="AG26" s="18">
        <v>2248000</v>
      </c>
      <c r="AH26" s="61">
        <f t="shared" si="5"/>
        <v>0.90754945498587003</v>
      </c>
      <c r="AI26" s="94"/>
      <c r="AJ26" s="48"/>
      <c r="AK26" s="94"/>
      <c r="AL26" s="94"/>
      <c r="AM26" s="94"/>
      <c r="AN26" s="96"/>
      <c r="AO26" s="94"/>
      <c r="AP26" s="14"/>
      <c r="AQ26" s="98" t="str">
        <f t="shared" si="3"/>
        <v>방희정</v>
      </c>
      <c r="AR26" s="16">
        <v>42390</v>
      </c>
      <c r="AS26" s="16">
        <v>42390</v>
      </c>
      <c r="AT26" s="7"/>
      <c r="AU26" s="14"/>
      <c r="AV26" s="16">
        <v>42404</v>
      </c>
      <c r="AW26" s="14">
        <f t="shared" ref="AW26:AW50" si="7">SUM(AG26-AU26)</f>
        <v>2248000</v>
      </c>
      <c r="AX26" s="75"/>
      <c r="AY26" s="82"/>
      <c r="AZ26" s="75"/>
      <c r="BA26" s="82"/>
      <c r="BB26" s="75"/>
      <c r="BC26" s="82"/>
      <c r="BD26" s="75"/>
      <c r="BE26" s="82"/>
      <c r="BF26" s="75"/>
      <c r="BG26" s="82"/>
      <c r="BH26" s="75"/>
      <c r="BI26" s="82"/>
      <c r="BJ26" s="75"/>
      <c r="BK26" s="82"/>
    </row>
    <row r="27" spans="1:63" ht="29.25" customHeight="1">
      <c r="A27" s="98">
        <v>21</v>
      </c>
      <c r="B27" s="94" t="s">
        <v>83</v>
      </c>
      <c r="C27" s="94" t="s">
        <v>188</v>
      </c>
      <c r="D27" s="1">
        <v>42389</v>
      </c>
      <c r="E27" s="94" t="s">
        <v>52</v>
      </c>
      <c r="F27" s="94" t="s">
        <v>60</v>
      </c>
      <c r="G27" s="95" t="s">
        <v>189</v>
      </c>
      <c r="H27" s="95" t="str">
        <f t="shared" si="0"/>
        <v>롯데백화점 중동점&lt;우리동네 만화방&gt; 순회전시 물품 운송</v>
      </c>
      <c r="I27" s="95" t="s">
        <v>190</v>
      </c>
      <c r="J27" s="18">
        <v>66000</v>
      </c>
      <c r="K27" s="97"/>
      <c r="L27" s="95"/>
      <c r="M27" s="20"/>
      <c r="N27" s="94"/>
      <c r="O27" s="94"/>
      <c r="P27" s="94"/>
      <c r="Q27" s="94"/>
      <c r="R27" s="59"/>
      <c r="S27" s="40"/>
      <c r="T27" s="97"/>
      <c r="U27" s="95"/>
      <c r="V27" s="95"/>
      <c r="W27" s="95"/>
      <c r="X27" s="40"/>
      <c r="Y27" s="97"/>
      <c r="Z27" s="95" t="s">
        <v>191</v>
      </c>
      <c r="AA27" s="94" t="s">
        <v>192</v>
      </c>
      <c r="AB27" s="95" t="s">
        <v>193</v>
      </c>
      <c r="AC27" s="95"/>
      <c r="AD27" s="1">
        <v>42389</v>
      </c>
      <c r="AE27" s="1">
        <v>42389</v>
      </c>
      <c r="AF27" s="1">
        <v>42389</v>
      </c>
      <c r="AG27" s="18">
        <v>55000</v>
      </c>
      <c r="AH27" s="61">
        <f t="shared" si="5"/>
        <v>0.83333333333333337</v>
      </c>
      <c r="AI27" s="94"/>
      <c r="AJ27" s="48"/>
      <c r="AK27" s="94"/>
      <c r="AL27" s="94"/>
      <c r="AM27" s="94"/>
      <c r="AN27" s="96"/>
      <c r="AO27" s="94"/>
      <c r="AP27" s="14"/>
      <c r="AQ27" s="98" t="str">
        <f t="shared" si="3"/>
        <v>박보라</v>
      </c>
      <c r="AR27" s="16">
        <v>42389</v>
      </c>
      <c r="AS27" s="16">
        <v>42389</v>
      </c>
      <c r="AT27" s="7"/>
      <c r="AU27" s="14"/>
      <c r="AV27" s="16">
        <v>42405</v>
      </c>
      <c r="AW27" s="14">
        <f t="shared" si="7"/>
        <v>55000</v>
      </c>
      <c r="AX27" s="75"/>
      <c r="AY27" s="82"/>
      <c r="AZ27" s="75"/>
      <c r="BA27" s="82"/>
      <c r="BB27" s="75"/>
      <c r="BC27" s="82"/>
      <c r="BD27" s="75"/>
      <c r="BE27" s="82"/>
      <c r="BF27" s="75"/>
      <c r="BG27" s="82"/>
      <c r="BH27" s="75"/>
      <c r="BI27" s="82"/>
      <c r="BJ27" s="75"/>
      <c r="BK27" s="82"/>
    </row>
    <row r="28" spans="1:63" ht="29.25" customHeight="1">
      <c r="A28" s="98">
        <v>22</v>
      </c>
      <c r="B28" s="94" t="s">
        <v>75</v>
      </c>
      <c r="C28" s="94" t="s">
        <v>76</v>
      </c>
      <c r="D28" s="1">
        <v>42390</v>
      </c>
      <c r="E28" s="94" t="s">
        <v>52</v>
      </c>
      <c r="F28" s="94" t="s">
        <v>60</v>
      </c>
      <c r="G28" s="95" t="s">
        <v>183</v>
      </c>
      <c r="H28" s="95" t="str">
        <f t="shared" si="0"/>
        <v>만화가의 숲 정화조 청소</v>
      </c>
      <c r="I28" s="95" t="s">
        <v>184</v>
      </c>
      <c r="J28" s="18">
        <v>140000</v>
      </c>
      <c r="K28" s="97"/>
      <c r="L28" s="95"/>
      <c r="M28" s="20"/>
      <c r="N28" s="94"/>
      <c r="O28" s="94"/>
      <c r="P28" s="94"/>
      <c r="Q28" s="94"/>
      <c r="R28" s="59"/>
      <c r="S28" s="40"/>
      <c r="T28" s="97"/>
      <c r="U28" s="95"/>
      <c r="V28" s="95"/>
      <c r="W28" s="95"/>
      <c r="X28" s="40"/>
      <c r="Y28" s="97"/>
      <c r="Z28" s="95" t="s">
        <v>185</v>
      </c>
      <c r="AA28" s="94" t="s">
        <v>186</v>
      </c>
      <c r="AB28" s="95" t="s">
        <v>194</v>
      </c>
      <c r="AC28" s="95"/>
      <c r="AD28" s="1">
        <v>42390</v>
      </c>
      <c r="AE28" s="1">
        <v>42390</v>
      </c>
      <c r="AF28" s="1">
        <v>42419</v>
      </c>
      <c r="AG28" s="18">
        <v>140000</v>
      </c>
      <c r="AH28" s="61">
        <f t="shared" si="5"/>
        <v>1</v>
      </c>
      <c r="AI28" s="94"/>
      <c r="AJ28" s="48"/>
      <c r="AK28" s="94"/>
      <c r="AL28" s="94"/>
      <c r="AM28" s="94"/>
      <c r="AN28" s="96"/>
      <c r="AO28" s="94"/>
      <c r="AP28" s="14"/>
      <c r="AQ28" s="98" t="str">
        <f t="shared" si="3"/>
        <v>최중국</v>
      </c>
      <c r="AR28" s="16">
        <v>42390</v>
      </c>
      <c r="AS28" s="16">
        <v>42390</v>
      </c>
      <c r="AT28" s="7"/>
      <c r="AU28" s="14"/>
      <c r="AV28" s="16">
        <v>42405</v>
      </c>
      <c r="AW28" s="14">
        <f t="shared" si="7"/>
        <v>140000</v>
      </c>
      <c r="AX28" s="75"/>
      <c r="AY28" s="82"/>
      <c r="AZ28" s="75"/>
      <c r="BA28" s="82"/>
      <c r="BB28" s="75"/>
      <c r="BC28" s="82"/>
      <c r="BD28" s="75"/>
      <c r="BE28" s="82"/>
      <c r="BF28" s="75"/>
      <c r="BG28" s="82"/>
      <c r="BH28" s="75"/>
      <c r="BI28" s="82"/>
      <c r="BJ28" s="75"/>
      <c r="BK28" s="82"/>
    </row>
    <row r="29" spans="1:63" ht="29.25" customHeight="1">
      <c r="A29" s="98">
        <v>23</v>
      </c>
      <c r="B29" s="94" t="s">
        <v>139</v>
      </c>
      <c r="C29" s="94" t="s">
        <v>166</v>
      </c>
      <c r="D29" s="1">
        <v>42394</v>
      </c>
      <c r="E29" s="94" t="s">
        <v>91</v>
      </c>
      <c r="F29" s="94" t="s">
        <v>60</v>
      </c>
      <c r="G29" s="95" t="s">
        <v>175</v>
      </c>
      <c r="H29" s="95" t="str">
        <f t="shared" si="0"/>
        <v>2015년 만화포럼 자료집 만화포럼 칸2015 제작</v>
      </c>
      <c r="I29" s="95" t="s">
        <v>167</v>
      </c>
      <c r="J29" s="18">
        <v>7470000</v>
      </c>
      <c r="K29" s="97"/>
      <c r="L29" s="95"/>
      <c r="M29" s="20"/>
      <c r="N29" s="94"/>
      <c r="O29" s="94"/>
      <c r="P29" s="94"/>
      <c r="Q29" s="94"/>
      <c r="R29" s="59"/>
      <c r="S29" s="40"/>
      <c r="T29" s="97"/>
      <c r="U29" s="95"/>
      <c r="V29" s="95"/>
      <c r="W29" s="95"/>
      <c r="X29" s="40"/>
      <c r="Y29" s="97"/>
      <c r="Z29" s="95" t="s">
        <v>168</v>
      </c>
      <c r="AA29" s="94" t="s">
        <v>182</v>
      </c>
      <c r="AB29" s="95" t="s">
        <v>169</v>
      </c>
      <c r="AC29" s="95"/>
      <c r="AD29" s="1">
        <v>42395</v>
      </c>
      <c r="AE29" s="1"/>
      <c r="AF29" s="1">
        <v>42419</v>
      </c>
      <c r="AG29" s="18">
        <v>7000000</v>
      </c>
      <c r="AH29" s="61">
        <f t="shared" si="5"/>
        <v>0.93708165997322623</v>
      </c>
      <c r="AI29" s="94" t="s">
        <v>210</v>
      </c>
      <c r="AJ29" s="16">
        <v>42411</v>
      </c>
      <c r="AK29" s="94" t="s">
        <v>211</v>
      </c>
      <c r="AL29" s="94"/>
      <c r="AM29" s="94"/>
      <c r="AN29" s="96"/>
      <c r="AO29" s="94"/>
      <c r="AP29" s="50">
        <v>7200000</v>
      </c>
      <c r="AQ29" s="98" t="str">
        <f t="shared" si="3"/>
        <v>김미순</v>
      </c>
      <c r="AR29" s="16">
        <v>42419</v>
      </c>
      <c r="AS29" s="16">
        <v>42419</v>
      </c>
      <c r="AT29" s="7"/>
      <c r="AU29" s="14"/>
      <c r="AV29" s="16">
        <v>42426</v>
      </c>
      <c r="AW29" s="14">
        <f>SUM(AP29-AU29)</f>
        <v>7200000</v>
      </c>
      <c r="AX29" s="75"/>
      <c r="AY29" s="82"/>
      <c r="AZ29" s="75"/>
      <c r="BA29" s="82"/>
      <c r="BB29" s="75"/>
      <c r="BC29" s="82"/>
      <c r="BD29" s="75"/>
      <c r="BE29" s="82"/>
      <c r="BF29" s="75"/>
      <c r="BG29" s="82"/>
      <c r="BH29" s="75"/>
      <c r="BI29" s="82"/>
      <c r="BJ29" s="75"/>
      <c r="BK29" s="82"/>
    </row>
    <row r="30" spans="1:63" ht="29.25" customHeight="1">
      <c r="A30" s="98">
        <v>24</v>
      </c>
      <c r="B30" s="94" t="s">
        <v>75</v>
      </c>
      <c r="C30" s="94" t="s">
        <v>216</v>
      </c>
      <c r="D30" s="1">
        <v>42401</v>
      </c>
      <c r="E30" s="94" t="s">
        <v>91</v>
      </c>
      <c r="F30" s="94" t="s">
        <v>60</v>
      </c>
      <c r="G30" s="95" t="s">
        <v>217</v>
      </c>
      <c r="H30" s="95" t="str">
        <f t="shared" si="0"/>
        <v>비즈니스센터 1층 BIFAN측 여자화장실 조명 자동점명 스위치 구입 설치</v>
      </c>
      <c r="I30" s="95" t="s">
        <v>218</v>
      </c>
      <c r="J30" s="18">
        <v>181500</v>
      </c>
      <c r="K30" s="97"/>
      <c r="L30" s="95"/>
      <c r="M30" s="20"/>
      <c r="N30" s="94"/>
      <c r="O30" s="94"/>
      <c r="P30" s="94"/>
      <c r="Q30" s="94"/>
      <c r="R30" s="59"/>
      <c r="S30" s="40"/>
      <c r="T30" s="97"/>
      <c r="U30" s="95"/>
      <c r="V30" s="95"/>
      <c r="W30" s="95"/>
      <c r="X30" s="40"/>
      <c r="Y30" s="97"/>
      <c r="Z30" s="95" t="s">
        <v>219</v>
      </c>
      <c r="AA30" s="94" t="s">
        <v>220</v>
      </c>
      <c r="AB30" s="95" t="s">
        <v>221</v>
      </c>
      <c r="AC30" s="95"/>
      <c r="AD30" s="1">
        <v>42401</v>
      </c>
      <c r="AE30" s="1"/>
      <c r="AF30" s="1">
        <v>42410</v>
      </c>
      <c r="AG30" s="18">
        <v>165000</v>
      </c>
      <c r="AH30" s="61">
        <f t="shared" si="5"/>
        <v>0.90909090909090906</v>
      </c>
      <c r="AI30" s="94"/>
      <c r="AJ30" s="48"/>
      <c r="AK30" s="94"/>
      <c r="AL30" s="94"/>
      <c r="AM30" s="94"/>
      <c r="AN30" s="96"/>
      <c r="AO30" s="94"/>
      <c r="AP30" s="14"/>
      <c r="AQ30" s="98" t="str">
        <f t="shared" si="3"/>
        <v>김광수</v>
      </c>
      <c r="AR30" s="16">
        <v>42402</v>
      </c>
      <c r="AS30" s="16">
        <v>42402</v>
      </c>
      <c r="AT30" s="7"/>
      <c r="AU30" s="14"/>
      <c r="AV30" s="16">
        <v>42415</v>
      </c>
      <c r="AW30" s="14">
        <f>SUM(AG30-AU30)</f>
        <v>165000</v>
      </c>
      <c r="AX30" s="75"/>
      <c r="AY30" s="82"/>
      <c r="AZ30" s="75"/>
      <c r="BA30" s="82"/>
      <c r="BB30" s="75"/>
      <c r="BC30" s="82"/>
      <c r="BD30" s="75"/>
      <c r="BE30" s="82"/>
      <c r="BF30" s="75"/>
      <c r="BG30" s="82"/>
      <c r="BH30" s="75"/>
      <c r="BI30" s="82"/>
      <c r="BJ30" s="75"/>
      <c r="BK30" s="82"/>
    </row>
    <row r="31" spans="1:63" ht="29.25" customHeight="1">
      <c r="A31" s="98">
        <v>25</v>
      </c>
      <c r="B31" s="94" t="s">
        <v>75</v>
      </c>
      <c r="C31" s="94" t="s">
        <v>216</v>
      </c>
      <c r="D31" s="1">
        <v>42401</v>
      </c>
      <c r="E31" s="94" t="s">
        <v>91</v>
      </c>
      <c r="F31" s="94" t="s">
        <v>60</v>
      </c>
      <c r="G31" s="95" t="s">
        <v>222</v>
      </c>
      <c r="H31" s="95" t="str">
        <f t="shared" si="0"/>
        <v>진흥원 3층 표지판낼 부품 구입 설치</v>
      </c>
      <c r="I31" s="95" t="s">
        <v>223</v>
      </c>
      <c r="J31" s="18">
        <v>176000</v>
      </c>
      <c r="K31" s="97"/>
      <c r="L31" s="95"/>
      <c r="M31" s="20"/>
      <c r="N31" s="94"/>
      <c r="O31" s="94"/>
      <c r="P31" s="94"/>
      <c r="Q31" s="94"/>
      <c r="R31" s="59"/>
      <c r="S31" s="40"/>
      <c r="T31" s="97"/>
      <c r="U31" s="95"/>
      <c r="V31" s="95"/>
      <c r="W31" s="95"/>
      <c r="X31" s="40"/>
      <c r="Y31" s="97"/>
      <c r="Z31" s="95" t="s">
        <v>100</v>
      </c>
      <c r="AA31" s="94" t="s">
        <v>101</v>
      </c>
      <c r="AB31" s="95" t="s">
        <v>102</v>
      </c>
      <c r="AC31" s="95"/>
      <c r="AD31" s="1">
        <v>42401</v>
      </c>
      <c r="AE31" s="1"/>
      <c r="AF31" s="1">
        <v>42410</v>
      </c>
      <c r="AG31" s="18">
        <v>165000</v>
      </c>
      <c r="AH31" s="61">
        <f t="shared" si="5"/>
        <v>0.9375</v>
      </c>
      <c r="AI31" s="94"/>
      <c r="AJ31" s="48"/>
      <c r="AK31" s="94"/>
      <c r="AL31" s="94"/>
      <c r="AM31" s="94"/>
      <c r="AN31" s="96"/>
      <c r="AO31" s="94"/>
      <c r="AP31" s="14"/>
      <c r="AQ31" s="98" t="str">
        <f>C31</f>
        <v>김광수</v>
      </c>
      <c r="AR31" s="16">
        <v>42402</v>
      </c>
      <c r="AS31" s="16">
        <v>42402</v>
      </c>
      <c r="AT31" s="7"/>
      <c r="AU31" s="14"/>
      <c r="AV31" s="16">
        <v>42402</v>
      </c>
      <c r="AW31" s="14">
        <f>SUM(AG31-AU31)</f>
        <v>165000</v>
      </c>
      <c r="AX31" s="75"/>
      <c r="AY31" s="82"/>
      <c r="AZ31" s="75"/>
      <c r="BA31" s="82"/>
      <c r="BB31" s="75"/>
      <c r="BC31" s="82"/>
      <c r="BD31" s="75"/>
      <c r="BE31" s="82"/>
      <c r="BF31" s="75"/>
      <c r="BG31" s="82"/>
      <c r="BH31" s="75"/>
      <c r="BI31" s="82"/>
      <c r="BJ31" s="75"/>
      <c r="BK31" s="82"/>
    </row>
    <row r="32" spans="1:63" ht="29.25" customHeight="1">
      <c r="A32" s="98">
        <v>26</v>
      </c>
      <c r="B32" s="94" t="s">
        <v>75</v>
      </c>
      <c r="C32" s="94" t="s">
        <v>103</v>
      </c>
      <c r="D32" s="1">
        <v>42396</v>
      </c>
      <c r="E32" s="94" t="s">
        <v>195</v>
      </c>
      <c r="F32" s="94" t="s">
        <v>60</v>
      </c>
      <c r="G32" s="95" t="s">
        <v>196</v>
      </c>
      <c r="H32" s="95" t="str">
        <f t="shared" si="0"/>
        <v>자료보존 전시실 조성공사</v>
      </c>
      <c r="I32" s="95" t="s">
        <v>197</v>
      </c>
      <c r="J32" s="18">
        <v>10794000</v>
      </c>
      <c r="K32" s="97"/>
      <c r="L32" s="95"/>
      <c r="M32" s="20"/>
      <c r="N32" s="94"/>
      <c r="O32" s="94"/>
      <c r="P32" s="94"/>
      <c r="Q32" s="94"/>
      <c r="R32" s="59"/>
      <c r="S32" s="40"/>
      <c r="T32" s="97"/>
      <c r="U32" s="95"/>
      <c r="V32" s="95"/>
      <c r="W32" s="95"/>
      <c r="X32" s="40"/>
      <c r="Y32" s="97"/>
      <c r="Z32" s="95" t="s">
        <v>198</v>
      </c>
      <c r="AA32" s="94" t="s">
        <v>199</v>
      </c>
      <c r="AB32" s="95" t="s">
        <v>200</v>
      </c>
      <c r="AC32" s="95"/>
      <c r="AD32" s="1">
        <v>42403</v>
      </c>
      <c r="AE32" s="1">
        <v>42403</v>
      </c>
      <c r="AF32" s="1">
        <v>42416</v>
      </c>
      <c r="AG32" s="18">
        <v>10260000</v>
      </c>
      <c r="AH32" s="61">
        <f t="shared" si="5"/>
        <v>0.9505280711506392</v>
      </c>
      <c r="AI32" s="94"/>
      <c r="AJ32" s="48"/>
      <c r="AK32" s="94"/>
      <c r="AL32" s="94"/>
      <c r="AM32" s="94"/>
      <c r="AN32" s="96"/>
      <c r="AO32" s="94"/>
      <c r="AP32" s="14"/>
      <c r="AQ32" s="98" t="str">
        <f t="shared" ref="AQ32:AQ41" si="8">C32</f>
        <v>이인철</v>
      </c>
      <c r="AR32" s="16">
        <v>42416</v>
      </c>
      <c r="AS32" s="16">
        <v>42416</v>
      </c>
      <c r="AT32" s="7"/>
      <c r="AU32" s="14"/>
      <c r="AV32" s="16">
        <v>42416</v>
      </c>
      <c r="AW32" s="14">
        <f t="shared" si="7"/>
        <v>10260000</v>
      </c>
      <c r="AX32" s="75"/>
      <c r="AY32" s="82"/>
      <c r="AZ32" s="75"/>
      <c r="BA32" s="82"/>
      <c r="BB32" s="75"/>
      <c r="BC32" s="82"/>
      <c r="BD32" s="75"/>
      <c r="BE32" s="82"/>
      <c r="BF32" s="75"/>
      <c r="BG32" s="82"/>
      <c r="BH32" s="75"/>
      <c r="BI32" s="82"/>
      <c r="BJ32" s="75"/>
      <c r="BK32" s="82"/>
    </row>
    <row r="33" spans="1:63" ht="29.25" customHeight="1">
      <c r="A33" s="98">
        <v>27</v>
      </c>
      <c r="B33" s="94" t="s">
        <v>201</v>
      </c>
      <c r="C33" s="94" t="s">
        <v>202</v>
      </c>
      <c r="D33" s="1">
        <v>42399</v>
      </c>
      <c r="E33" s="94" t="s">
        <v>91</v>
      </c>
      <c r="F33" s="94" t="s">
        <v>60</v>
      </c>
      <c r="G33" s="95" t="s">
        <v>203</v>
      </c>
      <c r="H33" s="95" t="str">
        <f t="shared" si="0"/>
        <v>현장형 창조인재 양성사업 교육생 작품집 제작</v>
      </c>
      <c r="I33" s="95" t="s">
        <v>204</v>
      </c>
      <c r="J33" s="18">
        <v>13425500</v>
      </c>
      <c r="K33" s="97"/>
      <c r="L33" s="95"/>
      <c r="M33" s="20"/>
      <c r="N33" s="94"/>
      <c r="O33" s="94"/>
      <c r="P33" s="94"/>
      <c r="Q33" s="94"/>
      <c r="R33" s="59"/>
      <c r="S33" s="40"/>
      <c r="T33" s="97"/>
      <c r="U33" s="95"/>
      <c r="V33" s="95"/>
      <c r="W33" s="95"/>
      <c r="X33" s="40"/>
      <c r="Y33" s="97"/>
      <c r="Z33" s="95" t="s">
        <v>168</v>
      </c>
      <c r="AA33" s="94" t="s">
        <v>182</v>
      </c>
      <c r="AB33" s="95" t="s">
        <v>169</v>
      </c>
      <c r="AC33" s="95"/>
      <c r="AD33" s="1">
        <v>42403</v>
      </c>
      <c r="AE33" s="1"/>
      <c r="AF33" s="1">
        <v>42423</v>
      </c>
      <c r="AG33" s="18">
        <v>12500000</v>
      </c>
      <c r="AH33" s="61">
        <f t="shared" si="5"/>
        <v>0.9310640199620126</v>
      </c>
      <c r="AI33" s="94"/>
      <c r="AJ33" s="48"/>
      <c r="AK33" s="94"/>
      <c r="AL33" s="94"/>
      <c r="AM33" s="94"/>
      <c r="AN33" s="96"/>
      <c r="AO33" s="94"/>
      <c r="AP33" s="14"/>
      <c r="AQ33" s="98" t="str">
        <f t="shared" si="8"/>
        <v>김태훈</v>
      </c>
      <c r="AR33" s="16">
        <v>42423</v>
      </c>
      <c r="AS33" s="16">
        <v>42423</v>
      </c>
      <c r="AT33" s="7"/>
      <c r="AU33" s="14"/>
      <c r="AV33" s="16">
        <v>42424</v>
      </c>
      <c r="AW33" s="14">
        <f t="shared" si="7"/>
        <v>12500000</v>
      </c>
      <c r="AX33" s="75"/>
      <c r="AY33" s="82"/>
      <c r="AZ33" s="75"/>
      <c r="BA33" s="82"/>
      <c r="BB33" s="75"/>
      <c r="BC33" s="82"/>
      <c r="BD33" s="75"/>
      <c r="BE33" s="82"/>
      <c r="BF33" s="75"/>
      <c r="BG33" s="82"/>
      <c r="BH33" s="75"/>
      <c r="BI33" s="82"/>
      <c r="BJ33" s="75"/>
      <c r="BK33" s="82"/>
    </row>
    <row r="34" spans="1:63" ht="29.25" customHeight="1">
      <c r="A34" s="98">
        <v>28</v>
      </c>
      <c r="B34" s="94" t="s">
        <v>83</v>
      </c>
      <c r="C34" s="94" t="s">
        <v>205</v>
      </c>
      <c r="D34" s="1">
        <v>42404</v>
      </c>
      <c r="E34" s="94" t="s">
        <v>52</v>
      </c>
      <c r="F34" s="94" t="s">
        <v>60</v>
      </c>
      <c r="G34" s="95" t="s">
        <v>206</v>
      </c>
      <c r="H34" s="95" t="str">
        <f t="shared" si="0"/>
        <v>한국만화박물관 상설전시 전시물 및 그래픽 디자인 용역</v>
      </c>
      <c r="I34" s="95" t="s">
        <v>207</v>
      </c>
      <c r="J34" s="18">
        <v>9500000</v>
      </c>
      <c r="K34" s="97"/>
      <c r="L34" s="95"/>
      <c r="M34" s="20"/>
      <c r="N34" s="94"/>
      <c r="O34" s="94"/>
      <c r="P34" s="94"/>
      <c r="Q34" s="94"/>
      <c r="R34" s="59"/>
      <c r="S34" s="40"/>
      <c r="T34" s="97"/>
      <c r="U34" s="95"/>
      <c r="V34" s="95"/>
      <c r="W34" s="95"/>
      <c r="X34" s="40"/>
      <c r="Y34" s="97"/>
      <c r="Z34" s="95" t="s">
        <v>208</v>
      </c>
      <c r="AA34" s="98" t="s">
        <v>236</v>
      </c>
      <c r="AB34" s="95" t="s">
        <v>212</v>
      </c>
      <c r="AC34" s="95"/>
      <c r="AD34" s="1">
        <v>42405</v>
      </c>
      <c r="AE34" s="1">
        <v>42405</v>
      </c>
      <c r="AF34" s="1">
        <v>42446</v>
      </c>
      <c r="AG34" s="18">
        <v>8550000</v>
      </c>
      <c r="AH34" s="61">
        <f t="shared" si="5"/>
        <v>0.9</v>
      </c>
      <c r="AI34" s="94"/>
      <c r="AJ34" s="48"/>
      <c r="AK34" s="94"/>
      <c r="AL34" s="94"/>
      <c r="AM34" s="94"/>
      <c r="AN34" s="96"/>
      <c r="AO34" s="94"/>
      <c r="AP34" s="14"/>
      <c r="AQ34" s="98" t="str">
        <f t="shared" si="8"/>
        <v>서정임</v>
      </c>
      <c r="AR34" s="16">
        <v>42446</v>
      </c>
      <c r="AS34" s="16">
        <v>42450</v>
      </c>
      <c r="AT34" s="7"/>
      <c r="AU34" s="14"/>
      <c r="AV34" s="16">
        <v>42453</v>
      </c>
      <c r="AW34" s="14">
        <f t="shared" si="7"/>
        <v>8550000</v>
      </c>
      <c r="AX34" s="75"/>
      <c r="AY34" s="82"/>
      <c r="AZ34" s="75"/>
      <c r="BA34" s="82"/>
      <c r="BB34" s="75"/>
      <c r="BC34" s="82"/>
      <c r="BD34" s="75"/>
      <c r="BE34" s="82"/>
      <c r="BF34" s="75"/>
      <c r="BG34" s="82"/>
      <c r="BH34" s="75"/>
      <c r="BI34" s="82"/>
      <c r="BJ34" s="75"/>
      <c r="BK34" s="82"/>
    </row>
    <row r="35" spans="1:63" ht="29.25" customHeight="1">
      <c r="A35" s="98">
        <v>29</v>
      </c>
      <c r="B35" s="94" t="s">
        <v>153</v>
      </c>
      <c r="C35" s="94" t="s">
        <v>253</v>
      </c>
      <c r="D35" s="1">
        <v>42412</v>
      </c>
      <c r="E35" s="94" t="s">
        <v>52</v>
      </c>
      <c r="F35" s="94" t="s">
        <v>60</v>
      </c>
      <c r="G35" s="95" t="s">
        <v>254</v>
      </c>
      <c r="H35" s="95" t="str">
        <f t="shared" si="0"/>
        <v>2016년도 제2호 온라인 뉴스레터 제작</v>
      </c>
      <c r="I35" s="95" t="s">
        <v>207</v>
      </c>
      <c r="J35" s="18">
        <v>330000</v>
      </c>
      <c r="K35" s="97"/>
      <c r="L35" s="95"/>
      <c r="M35" s="20"/>
      <c r="N35" s="94"/>
      <c r="O35" s="94"/>
      <c r="P35" s="94"/>
      <c r="Q35" s="94"/>
      <c r="R35" s="59"/>
      <c r="S35" s="40"/>
      <c r="T35" s="97"/>
      <c r="U35" s="95"/>
      <c r="V35" s="95"/>
      <c r="W35" s="95"/>
      <c r="X35" s="40"/>
      <c r="Y35" s="97"/>
      <c r="Z35" s="95" t="s">
        <v>255</v>
      </c>
      <c r="AA35" s="98" t="s">
        <v>256</v>
      </c>
      <c r="AB35" s="95" t="s">
        <v>257</v>
      </c>
      <c r="AC35" s="95"/>
      <c r="AD35" s="1">
        <v>42412</v>
      </c>
      <c r="AE35" s="1">
        <v>42412</v>
      </c>
      <c r="AF35" s="1">
        <v>42418</v>
      </c>
      <c r="AG35" s="18">
        <v>300000</v>
      </c>
      <c r="AH35" s="61">
        <f t="shared" si="5"/>
        <v>0.90909090909090906</v>
      </c>
      <c r="AI35" s="94"/>
      <c r="AJ35" s="48"/>
      <c r="AK35" s="94"/>
      <c r="AL35" s="94"/>
      <c r="AM35" s="94"/>
      <c r="AN35" s="96"/>
      <c r="AO35" s="94"/>
      <c r="AP35" s="14"/>
      <c r="AQ35" s="98" t="str">
        <f t="shared" si="8"/>
        <v>이효재</v>
      </c>
      <c r="AR35" s="16">
        <v>42418</v>
      </c>
      <c r="AS35" s="16">
        <v>42418</v>
      </c>
      <c r="AT35" s="7"/>
      <c r="AU35" s="14"/>
      <c r="AV35" s="16">
        <v>42426</v>
      </c>
      <c r="AW35" s="14">
        <f t="shared" si="7"/>
        <v>300000</v>
      </c>
      <c r="AX35" s="75"/>
      <c r="AY35" s="82"/>
      <c r="AZ35" s="75"/>
      <c r="BA35" s="82"/>
      <c r="BB35" s="75"/>
      <c r="BC35" s="82"/>
      <c r="BD35" s="75"/>
      <c r="BE35" s="82"/>
      <c r="BF35" s="75"/>
      <c r="BG35" s="82"/>
      <c r="BH35" s="75"/>
      <c r="BI35" s="82"/>
      <c r="BJ35" s="75"/>
      <c r="BK35" s="82"/>
    </row>
    <row r="36" spans="1:63" ht="29.25" customHeight="1">
      <c r="A36" s="98">
        <v>30</v>
      </c>
      <c r="B36" s="94" t="s">
        <v>83</v>
      </c>
      <c r="C36" s="94" t="s">
        <v>84</v>
      </c>
      <c r="D36" s="1">
        <v>42415</v>
      </c>
      <c r="E36" s="94" t="s">
        <v>91</v>
      </c>
      <c r="F36" s="94" t="s">
        <v>60</v>
      </c>
      <c r="G36" s="95" t="s">
        <v>224</v>
      </c>
      <c r="H36" s="95" t="str">
        <f t="shared" si="0"/>
        <v>한국만화박물관 교구재(텀블러) 구입</v>
      </c>
      <c r="I36" s="95" t="s">
        <v>225</v>
      </c>
      <c r="J36" s="18">
        <v>4380200</v>
      </c>
      <c r="K36" s="97"/>
      <c r="L36" s="95"/>
      <c r="M36" s="20"/>
      <c r="N36" s="94"/>
      <c r="O36" s="94"/>
      <c r="P36" s="94"/>
      <c r="Q36" s="94"/>
      <c r="R36" s="59"/>
      <c r="S36" s="40"/>
      <c r="T36" s="97"/>
      <c r="U36" s="95"/>
      <c r="V36" s="95"/>
      <c r="W36" s="95"/>
      <c r="X36" s="40"/>
      <c r="Y36" s="97"/>
      <c r="Z36" s="95" t="s">
        <v>168</v>
      </c>
      <c r="AA36" s="94" t="s">
        <v>182</v>
      </c>
      <c r="AB36" s="95" t="s">
        <v>169</v>
      </c>
      <c r="AC36" s="95"/>
      <c r="AD36" s="1">
        <v>42417</v>
      </c>
      <c r="AE36" s="1"/>
      <c r="AF36" s="1">
        <v>42425</v>
      </c>
      <c r="AG36" s="18">
        <v>4092000</v>
      </c>
      <c r="AH36" s="61">
        <f t="shared" si="5"/>
        <v>0.93420391762933197</v>
      </c>
      <c r="AI36" s="94"/>
      <c r="AJ36" s="48"/>
      <c r="AK36" s="94"/>
      <c r="AL36" s="94"/>
      <c r="AM36" s="94"/>
      <c r="AN36" s="96"/>
      <c r="AO36" s="94"/>
      <c r="AP36" s="14"/>
      <c r="AQ36" s="98" t="str">
        <f t="shared" si="8"/>
        <v>안윤선</v>
      </c>
      <c r="AR36" s="16">
        <v>42423</v>
      </c>
      <c r="AS36" s="16">
        <v>42423</v>
      </c>
      <c r="AT36" s="7"/>
      <c r="AU36" s="14"/>
      <c r="AV36" s="16">
        <v>42424</v>
      </c>
      <c r="AW36" s="14">
        <f t="shared" si="7"/>
        <v>4092000</v>
      </c>
      <c r="AX36" s="75"/>
      <c r="AY36" s="82"/>
      <c r="AZ36" s="75"/>
      <c r="BA36" s="82"/>
      <c r="BB36" s="75"/>
      <c r="BC36" s="82"/>
      <c r="BD36" s="75"/>
      <c r="BE36" s="82"/>
      <c r="BF36" s="75"/>
      <c r="BG36" s="82"/>
      <c r="BH36" s="75"/>
      <c r="BI36" s="82"/>
      <c r="BJ36" s="75"/>
      <c r="BK36" s="82"/>
    </row>
    <row r="37" spans="1:63" ht="29.25" customHeight="1">
      <c r="A37" s="98">
        <v>31</v>
      </c>
      <c r="B37" s="94" t="s">
        <v>83</v>
      </c>
      <c r="C37" s="94" t="s">
        <v>84</v>
      </c>
      <c r="D37" s="1">
        <v>42415</v>
      </c>
      <c r="E37" s="94" t="s">
        <v>91</v>
      </c>
      <c r="F37" s="94" t="s">
        <v>226</v>
      </c>
      <c r="G37" s="95" t="s">
        <v>227</v>
      </c>
      <c r="H37" s="95" t="str">
        <f t="shared" si="0"/>
        <v>한국만화박물관 교구재(홈, 거울잔상 애니 교구) 구입</v>
      </c>
      <c r="I37" s="95" t="s">
        <v>228</v>
      </c>
      <c r="J37" s="18">
        <v>3082750</v>
      </c>
      <c r="K37" s="97"/>
      <c r="L37" s="95"/>
      <c r="M37" s="20"/>
      <c r="N37" s="94"/>
      <c r="O37" s="94"/>
      <c r="P37" s="94"/>
      <c r="Q37" s="94"/>
      <c r="R37" s="59"/>
      <c r="S37" s="40"/>
      <c r="T37" s="97"/>
      <c r="U37" s="95"/>
      <c r="V37" s="95"/>
      <c r="W37" s="95"/>
      <c r="X37" s="40"/>
      <c r="Y37" s="97"/>
      <c r="Z37" s="95" t="s">
        <v>229</v>
      </c>
      <c r="AA37" s="94" t="s">
        <v>230</v>
      </c>
      <c r="AB37" s="95" t="s">
        <v>231</v>
      </c>
      <c r="AC37" s="95"/>
      <c r="AD37" s="1">
        <v>42417</v>
      </c>
      <c r="AE37" s="1"/>
      <c r="AF37" s="1">
        <v>42425</v>
      </c>
      <c r="AG37" s="18">
        <v>2774470</v>
      </c>
      <c r="AH37" s="61">
        <f t="shared" si="5"/>
        <v>0.89999837807152705</v>
      </c>
      <c r="AI37" s="94"/>
      <c r="AJ37" s="48"/>
      <c r="AK37" s="94"/>
      <c r="AL37" s="94"/>
      <c r="AM37" s="94"/>
      <c r="AN37" s="96"/>
      <c r="AO37" s="94"/>
      <c r="AP37" s="14"/>
      <c r="AQ37" s="98" t="str">
        <f t="shared" si="8"/>
        <v>안윤선</v>
      </c>
      <c r="AR37" s="16">
        <v>42423</v>
      </c>
      <c r="AS37" s="16">
        <v>42423</v>
      </c>
      <c r="AT37" s="7"/>
      <c r="AU37" s="14"/>
      <c r="AV37" s="16">
        <v>42424</v>
      </c>
      <c r="AW37" s="14">
        <f t="shared" si="7"/>
        <v>2774470</v>
      </c>
      <c r="AX37" s="75"/>
      <c r="AY37" s="82"/>
      <c r="AZ37" s="75"/>
      <c r="BA37" s="82"/>
      <c r="BB37" s="75"/>
      <c r="BC37" s="82"/>
      <c r="BD37" s="75"/>
      <c r="BE37" s="82"/>
      <c r="BF37" s="75"/>
      <c r="BG37" s="82"/>
      <c r="BH37" s="75"/>
      <c r="BI37" s="82"/>
      <c r="BJ37" s="75"/>
      <c r="BK37" s="82"/>
    </row>
    <row r="38" spans="1:63" ht="29.25" customHeight="1">
      <c r="A38" s="98">
        <v>32</v>
      </c>
      <c r="B38" s="94" t="s">
        <v>83</v>
      </c>
      <c r="C38" s="94" t="s">
        <v>259</v>
      </c>
      <c r="D38" s="1">
        <v>42418</v>
      </c>
      <c r="E38" s="94" t="s">
        <v>52</v>
      </c>
      <c r="F38" s="94" t="s">
        <v>60</v>
      </c>
      <c r="G38" s="95" t="s">
        <v>260</v>
      </c>
      <c r="H38" s="95" t="str">
        <f t="shared" si="0"/>
        <v>만화영화상영관 디지털서버 수리</v>
      </c>
      <c r="I38" s="95" t="s">
        <v>261</v>
      </c>
      <c r="J38" s="18">
        <v>3630000</v>
      </c>
      <c r="K38" s="97"/>
      <c r="L38" s="95"/>
      <c r="M38" s="20"/>
      <c r="N38" s="94"/>
      <c r="O38" s="94"/>
      <c r="P38" s="94"/>
      <c r="Q38" s="94"/>
      <c r="R38" s="59"/>
      <c r="S38" s="40"/>
      <c r="T38" s="97"/>
      <c r="U38" s="95"/>
      <c r="V38" s="95"/>
      <c r="W38" s="95"/>
      <c r="X38" s="40"/>
      <c r="Y38" s="97"/>
      <c r="Z38" s="95" t="s">
        <v>262</v>
      </c>
      <c r="AA38" s="94" t="s">
        <v>263</v>
      </c>
      <c r="AB38" s="95" t="s">
        <v>264</v>
      </c>
      <c r="AC38" s="95"/>
      <c r="AD38" s="1">
        <v>42418</v>
      </c>
      <c r="AE38" s="1">
        <v>42418</v>
      </c>
      <c r="AF38" s="1">
        <v>42418</v>
      </c>
      <c r="AG38" s="18">
        <v>3530000</v>
      </c>
      <c r="AH38" s="61">
        <f t="shared" si="5"/>
        <v>0.97245179063360887</v>
      </c>
      <c r="AI38" s="94"/>
      <c r="AJ38" s="48"/>
      <c r="AK38" s="94"/>
      <c r="AL38" s="94"/>
      <c r="AM38" s="94"/>
      <c r="AN38" s="96"/>
      <c r="AO38" s="94"/>
      <c r="AP38" s="14"/>
      <c r="AQ38" s="98" t="str">
        <f t="shared" si="8"/>
        <v>김현재</v>
      </c>
      <c r="AR38" s="16">
        <v>42426</v>
      </c>
      <c r="AS38" s="16">
        <v>42418</v>
      </c>
      <c r="AT38" s="7"/>
      <c r="AU38" s="14"/>
      <c r="AV38" s="16">
        <v>42438</v>
      </c>
      <c r="AW38" s="14">
        <f>SUM(AG38-AU38)</f>
        <v>3530000</v>
      </c>
      <c r="AX38" s="75"/>
      <c r="AY38" s="82"/>
      <c r="AZ38" s="75"/>
      <c r="BA38" s="82"/>
      <c r="BB38" s="75"/>
      <c r="BC38" s="82"/>
      <c r="BD38" s="75"/>
      <c r="BE38" s="82"/>
      <c r="BF38" s="75"/>
      <c r="BG38" s="82"/>
      <c r="BH38" s="75"/>
      <c r="BI38" s="82"/>
      <c r="BJ38" s="75"/>
      <c r="BK38" s="82"/>
    </row>
    <row r="39" spans="1:63" ht="29.25" customHeight="1">
      <c r="A39" s="98">
        <v>33</v>
      </c>
      <c r="B39" s="94" t="s">
        <v>201</v>
      </c>
      <c r="C39" s="94" t="s">
        <v>202</v>
      </c>
      <c r="D39" s="1">
        <v>42416</v>
      </c>
      <c r="E39" s="94" t="s">
        <v>52</v>
      </c>
      <c r="F39" s="94" t="s">
        <v>60</v>
      </c>
      <c r="G39" s="95" t="s">
        <v>232</v>
      </c>
      <c r="H39" s="95" t="str">
        <f t="shared" si="0"/>
        <v>현장형 창조인재 양성사업 결과발표회 운영 용역</v>
      </c>
      <c r="I39" s="95" t="s">
        <v>207</v>
      </c>
      <c r="J39" s="18">
        <v>2988700</v>
      </c>
      <c r="K39" s="97"/>
      <c r="L39" s="95"/>
      <c r="M39" s="20"/>
      <c r="N39" s="94"/>
      <c r="O39" s="94"/>
      <c r="P39" s="94"/>
      <c r="Q39" s="94"/>
      <c r="R39" s="59"/>
      <c r="S39" s="40"/>
      <c r="T39" s="97"/>
      <c r="U39" s="95"/>
      <c r="V39" s="95"/>
      <c r="W39" s="95"/>
      <c r="X39" s="40"/>
      <c r="Y39" s="97"/>
      <c r="Z39" s="95" t="s">
        <v>233</v>
      </c>
      <c r="AA39" s="94" t="s">
        <v>234</v>
      </c>
      <c r="AB39" s="95" t="s">
        <v>235</v>
      </c>
      <c r="AC39" s="95"/>
      <c r="AD39" s="1">
        <v>42419</v>
      </c>
      <c r="AE39" s="1">
        <v>42419</v>
      </c>
      <c r="AF39" s="1">
        <v>42423</v>
      </c>
      <c r="AG39" s="18">
        <v>2710400</v>
      </c>
      <c r="AH39" s="61">
        <f t="shared" si="5"/>
        <v>0.90688259109311742</v>
      </c>
      <c r="AI39" s="94"/>
      <c r="AJ39" s="48"/>
      <c r="AK39" s="94"/>
      <c r="AL39" s="94"/>
      <c r="AM39" s="94"/>
      <c r="AN39" s="96"/>
      <c r="AO39" s="94"/>
      <c r="AP39" s="14"/>
      <c r="AQ39" s="98" t="str">
        <f t="shared" si="8"/>
        <v>김태훈</v>
      </c>
      <c r="AR39" s="16">
        <v>42423</v>
      </c>
      <c r="AS39" s="16">
        <v>42423</v>
      </c>
      <c r="AT39" s="7"/>
      <c r="AU39" s="14"/>
      <c r="AV39" s="16">
        <v>42425</v>
      </c>
      <c r="AW39" s="14">
        <f t="shared" si="7"/>
        <v>2710400</v>
      </c>
      <c r="AX39" s="75"/>
      <c r="AY39" s="82"/>
      <c r="AZ39" s="75"/>
      <c r="BA39" s="82"/>
      <c r="BB39" s="75"/>
      <c r="BC39" s="82"/>
      <c r="BD39" s="75"/>
      <c r="BE39" s="82"/>
      <c r="BF39" s="75"/>
      <c r="BG39" s="82"/>
      <c r="BH39" s="75"/>
      <c r="BI39" s="82"/>
      <c r="BJ39" s="75"/>
      <c r="BK39" s="82"/>
    </row>
    <row r="40" spans="1:63" ht="29.25" customHeight="1">
      <c r="A40" s="98">
        <v>34</v>
      </c>
      <c r="B40" s="94" t="s">
        <v>58</v>
      </c>
      <c r="C40" s="94" t="s">
        <v>237</v>
      </c>
      <c r="D40" s="1">
        <v>42370</v>
      </c>
      <c r="E40" s="94" t="s">
        <v>247</v>
      </c>
      <c r="F40" s="94" t="s">
        <v>238</v>
      </c>
      <c r="G40" s="95" t="s">
        <v>239</v>
      </c>
      <c r="H40" s="95" t="str">
        <f>G40</f>
        <v>글로벌 웹툰 뱅크 시스템 구축 및 운영 지원 용역</v>
      </c>
      <c r="I40" s="95" t="s">
        <v>240</v>
      </c>
      <c r="J40" s="18">
        <v>500000000</v>
      </c>
      <c r="K40" s="1">
        <v>42356</v>
      </c>
      <c r="L40" s="95" t="s">
        <v>241</v>
      </c>
      <c r="M40" s="20"/>
      <c r="N40" s="94" t="s">
        <v>242</v>
      </c>
      <c r="O40" s="94" t="s">
        <v>117</v>
      </c>
      <c r="P40" s="94" t="s">
        <v>118</v>
      </c>
      <c r="Q40" s="94" t="s">
        <v>243</v>
      </c>
      <c r="R40" s="59">
        <v>500000000</v>
      </c>
      <c r="S40" s="42">
        <v>500000000</v>
      </c>
      <c r="T40" s="97">
        <v>42384</v>
      </c>
      <c r="U40" s="95">
        <v>2</v>
      </c>
      <c r="V40" s="95" t="s">
        <v>244</v>
      </c>
      <c r="W40" s="95" t="s">
        <v>245</v>
      </c>
      <c r="X40" s="42">
        <v>495000000</v>
      </c>
      <c r="Y40" s="97">
        <v>42384</v>
      </c>
      <c r="Z40" s="95" t="s">
        <v>244</v>
      </c>
      <c r="AA40" s="94" t="s">
        <v>246</v>
      </c>
      <c r="AB40" s="95" t="s">
        <v>245</v>
      </c>
      <c r="AC40" s="95">
        <v>1</v>
      </c>
      <c r="AD40" s="1">
        <v>42422</v>
      </c>
      <c r="AE40" s="1">
        <v>42422</v>
      </c>
      <c r="AF40" s="1">
        <v>43100</v>
      </c>
      <c r="AG40" s="18">
        <v>495000000</v>
      </c>
      <c r="AH40" s="61">
        <f t="shared" ref="AH40" si="9">SUM(AG40/S40)</f>
        <v>0.99</v>
      </c>
      <c r="AI40" s="94"/>
      <c r="AJ40" s="48"/>
      <c r="AK40" s="94"/>
      <c r="AL40" s="94"/>
      <c r="AM40" s="94"/>
      <c r="AN40" s="96"/>
      <c r="AO40" s="94"/>
      <c r="AP40" s="14"/>
      <c r="AQ40" s="98" t="str">
        <f t="shared" si="8"/>
        <v>서희진</v>
      </c>
      <c r="AR40" s="16"/>
      <c r="AS40" s="16"/>
      <c r="AT40" s="7">
        <v>42451</v>
      </c>
      <c r="AU40" s="14">
        <v>224000000</v>
      </c>
      <c r="AV40" s="16"/>
      <c r="AW40" s="14"/>
      <c r="AX40" s="16"/>
      <c r="AY40" s="84"/>
      <c r="AZ40" s="16"/>
      <c r="BA40" s="84"/>
      <c r="BB40" s="16"/>
      <c r="BC40" s="84"/>
      <c r="BD40" s="16"/>
      <c r="BE40" s="84"/>
      <c r="BF40" s="16"/>
      <c r="BG40" s="84"/>
      <c r="BH40" s="16"/>
      <c r="BI40" s="84"/>
      <c r="BJ40" s="16"/>
      <c r="BK40" s="84"/>
    </row>
    <row r="41" spans="1:63" ht="29.25" customHeight="1">
      <c r="A41" s="98">
        <v>35</v>
      </c>
      <c r="B41" s="94" t="s">
        <v>201</v>
      </c>
      <c r="C41" s="94" t="s">
        <v>202</v>
      </c>
      <c r="D41" s="1">
        <v>42417</v>
      </c>
      <c r="E41" s="94" t="s">
        <v>52</v>
      </c>
      <c r="F41" s="94" t="s">
        <v>60</v>
      </c>
      <c r="G41" s="95" t="s">
        <v>248</v>
      </c>
      <c r="H41" s="95" t="str">
        <f t="shared" si="0"/>
        <v>현장형 창조인재 양성사업 결과물 홍보공간 조성</v>
      </c>
      <c r="I41" s="95" t="s">
        <v>249</v>
      </c>
      <c r="J41" s="18">
        <v>11882200</v>
      </c>
      <c r="K41" s="97"/>
      <c r="L41" s="95"/>
      <c r="M41" s="20"/>
      <c r="N41" s="94"/>
      <c r="O41" s="94"/>
      <c r="P41" s="94"/>
      <c r="Q41" s="94"/>
      <c r="R41" s="59"/>
      <c r="S41" s="40"/>
      <c r="T41" s="97"/>
      <c r="U41" s="95"/>
      <c r="V41" s="95"/>
      <c r="W41" s="95"/>
      <c r="X41" s="40"/>
      <c r="Y41" s="97"/>
      <c r="Z41" s="95" t="s">
        <v>250</v>
      </c>
      <c r="AA41" s="94" t="s">
        <v>251</v>
      </c>
      <c r="AB41" s="95" t="s">
        <v>252</v>
      </c>
      <c r="AC41" s="95"/>
      <c r="AD41" s="1">
        <v>42422</v>
      </c>
      <c r="AE41" s="1">
        <v>42422</v>
      </c>
      <c r="AF41" s="1">
        <v>42426</v>
      </c>
      <c r="AG41" s="18">
        <v>10901000</v>
      </c>
      <c r="AH41" s="61">
        <f t="shared" si="5"/>
        <v>0.91742269950009259</v>
      </c>
      <c r="AI41" s="94"/>
      <c r="AJ41" s="48"/>
      <c r="AK41" s="94"/>
      <c r="AL41" s="94"/>
      <c r="AM41" s="94"/>
      <c r="AN41" s="96"/>
      <c r="AO41" s="94"/>
      <c r="AP41" s="14"/>
      <c r="AQ41" s="98" t="str">
        <f t="shared" si="8"/>
        <v>김태훈</v>
      </c>
      <c r="AR41" s="16">
        <v>42426</v>
      </c>
      <c r="AS41" s="16">
        <v>42426</v>
      </c>
      <c r="AT41" s="7"/>
      <c r="AU41" s="14"/>
      <c r="AV41" s="16">
        <v>42429</v>
      </c>
      <c r="AW41" s="14">
        <f t="shared" si="7"/>
        <v>10901000</v>
      </c>
      <c r="AX41" s="75"/>
      <c r="AY41" s="82"/>
      <c r="AZ41" s="75"/>
      <c r="BA41" s="82"/>
      <c r="BB41" s="75"/>
      <c r="BC41" s="82"/>
      <c r="BD41" s="75"/>
      <c r="BE41" s="82"/>
      <c r="BF41" s="75"/>
      <c r="BG41" s="82"/>
      <c r="BH41" s="75"/>
      <c r="BI41" s="82"/>
      <c r="BJ41" s="75"/>
      <c r="BK41" s="82"/>
    </row>
    <row r="42" spans="1:63" ht="29.25" customHeight="1">
      <c r="A42" s="98">
        <v>36</v>
      </c>
      <c r="B42" s="94" t="s">
        <v>75</v>
      </c>
      <c r="C42" s="94" t="s">
        <v>103</v>
      </c>
      <c r="D42" s="1">
        <v>42423</v>
      </c>
      <c r="E42" s="94" t="s">
        <v>52</v>
      </c>
      <c r="F42" s="94" t="s">
        <v>60</v>
      </c>
      <c r="G42" s="95" t="s">
        <v>265</v>
      </c>
      <c r="H42" s="95" t="str">
        <f>G42</f>
        <v>설맞이 환경정비에 따른 폐품 처리</v>
      </c>
      <c r="I42" s="95" t="s">
        <v>326</v>
      </c>
      <c r="J42" s="18">
        <v>120000</v>
      </c>
      <c r="K42" s="97"/>
      <c r="L42" s="95"/>
      <c r="M42" s="20"/>
      <c r="N42" s="94"/>
      <c r="O42" s="94"/>
      <c r="P42" s="94"/>
      <c r="Q42" s="94"/>
      <c r="R42" s="59"/>
      <c r="S42" s="40"/>
      <c r="T42" s="97"/>
      <c r="U42" s="95"/>
      <c r="V42" s="95"/>
      <c r="W42" s="95"/>
      <c r="X42" s="40"/>
      <c r="Y42" s="97"/>
      <c r="Z42" s="95" t="s">
        <v>266</v>
      </c>
      <c r="AA42" s="94" t="s">
        <v>267</v>
      </c>
      <c r="AB42" s="95" t="s">
        <v>268</v>
      </c>
      <c r="AC42" s="95"/>
      <c r="AD42" s="1">
        <v>42423</v>
      </c>
      <c r="AE42" s="1">
        <v>42431</v>
      </c>
      <c r="AF42" s="1">
        <v>42433</v>
      </c>
      <c r="AG42" s="18">
        <v>100000</v>
      </c>
      <c r="AH42" s="61">
        <f t="shared" si="5"/>
        <v>0.83333333333333337</v>
      </c>
      <c r="AI42" s="94"/>
      <c r="AJ42" s="48"/>
      <c r="AK42" s="94"/>
      <c r="AL42" s="94"/>
      <c r="AM42" s="94"/>
      <c r="AN42" s="96"/>
      <c r="AO42" s="94"/>
      <c r="AP42" s="14"/>
      <c r="AQ42" s="98" t="str">
        <f>C42</f>
        <v>이인철</v>
      </c>
      <c r="AR42" s="16">
        <v>42432</v>
      </c>
      <c r="AS42" s="16">
        <v>42432</v>
      </c>
      <c r="AT42" s="7"/>
      <c r="AU42" s="14"/>
      <c r="AV42" s="16">
        <v>42438</v>
      </c>
      <c r="AW42" s="14">
        <f t="shared" si="7"/>
        <v>100000</v>
      </c>
      <c r="AX42" s="75"/>
      <c r="AY42" s="82"/>
      <c r="AZ42" s="75"/>
      <c r="BA42" s="82"/>
      <c r="BB42" s="75"/>
      <c r="BC42" s="82"/>
      <c r="BD42" s="75"/>
      <c r="BE42" s="82"/>
      <c r="BF42" s="75"/>
      <c r="BG42" s="82"/>
      <c r="BH42" s="75"/>
      <c r="BI42" s="82"/>
      <c r="BJ42" s="75"/>
      <c r="BK42" s="82"/>
    </row>
    <row r="43" spans="1:63" ht="29.25" customHeight="1">
      <c r="A43" s="98">
        <v>37</v>
      </c>
      <c r="B43" s="94" t="s">
        <v>83</v>
      </c>
      <c r="C43" s="94" t="s">
        <v>205</v>
      </c>
      <c r="D43" s="1">
        <v>42422</v>
      </c>
      <c r="E43" s="94" t="s">
        <v>52</v>
      </c>
      <c r="F43" s="94" t="s">
        <v>289</v>
      </c>
      <c r="G43" s="95" t="s">
        <v>284</v>
      </c>
      <c r="H43" s="95" t="str">
        <f>G43</f>
        <v>한국만화박물관 상설전시관 4층 크로마키 시스템 개보수용역</v>
      </c>
      <c r="I43" s="95" t="s">
        <v>285</v>
      </c>
      <c r="J43" s="18">
        <v>17500000</v>
      </c>
      <c r="K43" s="97"/>
      <c r="L43" s="95"/>
      <c r="M43" s="20"/>
      <c r="N43" s="94"/>
      <c r="O43" s="94"/>
      <c r="P43" s="94"/>
      <c r="Q43" s="94"/>
      <c r="R43" s="59"/>
      <c r="S43" s="40"/>
      <c r="T43" s="97"/>
      <c r="U43" s="95"/>
      <c r="V43" s="95"/>
      <c r="W43" s="95"/>
      <c r="X43" s="40"/>
      <c r="Y43" s="97"/>
      <c r="Z43" s="95" t="s">
        <v>286</v>
      </c>
      <c r="AA43" s="94" t="s">
        <v>287</v>
      </c>
      <c r="AB43" s="95" t="s">
        <v>288</v>
      </c>
      <c r="AC43" s="95"/>
      <c r="AD43" s="1">
        <v>42425</v>
      </c>
      <c r="AE43" s="1">
        <v>42431</v>
      </c>
      <c r="AF43" s="1">
        <v>42447</v>
      </c>
      <c r="AG43" s="18">
        <v>15730000</v>
      </c>
      <c r="AH43" s="61">
        <f t="shared" si="5"/>
        <v>0.89885714285714291</v>
      </c>
      <c r="AI43" s="94"/>
      <c r="AJ43" s="48"/>
      <c r="AK43" s="94"/>
      <c r="AL43" s="94"/>
      <c r="AM43" s="94"/>
      <c r="AN43" s="96"/>
      <c r="AO43" s="94"/>
      <c r="AP43" s="14"/>
      <c r="AQ43" s="98" t="str">
        <f>C43</f>
        <v>서정임</v>
      </c>
      <c r="AR43" s="16">
        <v>42447</v>
      </c>
      <c r="AS43" s="16">
        <v>42447</v>
      </c>
      <c r="AT43" s="7"/>
      <c r="AU43" s="14"/>
      <c r="AV43" s="16">
        <v>42453</v>
      </c>
      <c r="AW43" s="14">
        <f t="shared" si="7"/>
        <v>15730000</v>
      </c>
      <c r="AX43" s="75"/>
      <c r="AY43" s="82"/>
      <c r="AZ43" s="75"/>
      <c r="BA43" s="82"/>
      <c r="BB43" s="75"/>
      <c r="BC43" s="82"/>
      <c r="BD43" s="75"/>
      <c r="BE43" s="82"/>
      <c r="BF43" s="75"/>
      <c r="BG43" s="82"/>
      <c r="BH43" s="75"/>
      <c r="BI43" s="82"/>
      <c r="BJ43" s="75"/>
      <c r="BK43" s="82"/>
    </row>
    <row r="44" spans="1:63" ht="29.25" customHeight="1">
      <c r="A44" s="98">
        <v>38</v>
      </c>
      <c r="B44" s="94" t="s">
        <v>83</v>
      </c>
      <c r="C44" s="94" t="s">
        <v>205</v>
      </c>
      <c r="D44" s="1">
        <v>42422</v>
      </c>
      <c r="E44" s="94" t="s">
        <v>52</v>
      </c>
      <c r="F44" s="94" t="s">
        <v>289</v>
      </c>
      <c r="G44" s="95" t="s">
        <v>290</v>
      </c>
      <c r="H44" s="95" t="str">
        <f t="shared" ref="H44" si="10">G44</f>
        <v>한국만화박물관 상설전시관 모형 전시물 수리용역</v>
      </c>
      <c r="I44" s="95" t="s">
        <v>291</v>
      </c>
      <c r="J44" s="18">
        <v>6170000</v>
      </c>
      <c r="K44" s="97"/>
      <c r="L44" s="95"/>
      <c r="M44" s="20"/>
      <c r="N44" s="94"/>
      <c r="O44" s="94"/>
      <c r="P44" s="94"/>
      <c r="Q44" s="94"/>
      <c r="R44" s="59"/>
      <c r="S44" s="40"/>
      <c r="T44" s="97"/>
      <c r="U44" s="95"/>
      <c r="V44" s="95"/>
      <c r="W44" s="95"/>
      <c r="X44" s="40"/>
      <c r="Y44" s="97"/>
      <c r="Z44" s="95" t="s">
        <v>292</v>
      </c>
      <c r="AA44" s="94" t="s">
        <v>293</v>
      </c>
      <c r="AB44" s="95" t="s">
        <v>294</v>
      </c>
      <c r="AC44" s="95"/>
      <c r="AD44" s="1">
        <v>42426</v>
      </c>
      <c r="AE44" s="1">
        <v>42426</v>
      </c>
      <c r="AF44" s="1">
        <v>42451</v>
      </c>
      <c r="AG44" s="18">
        <v>5500000</v>
      </c>
      <c r="AH44" s="61">
        <f t="shared" si="5"/>
        <v>0.89141004862236628</v>
      </c>
      <c r="AI44" s="94"/>
      <c r="AJ44" s="48"/>
      <c r="AK44" s="94"/>
      <c r="AL44" s="94"/>
      <c r="AM44" s="94"/>
      <c r="AN44" s="96"/>
      <c r="AO44" s="94"/>
      <c r="AP44" s="14"/>
      <c r="AQ44" s="98" t="str">
        <f t="shared" ref="AQ44:AQ48" si="11">C44</f>
        <v>서정임</v>
      </c>
      <c r="AR44" s="16">
        <v>42447</v>
      </c>
      <c r="AS44" s="16">
        <v>42447</v>
      </c>
      <c r="AT44" s="7"/>
      <c r="AU44" s="14"/>
      <c r="AV44" s="16">
        <v>42453</v>
      </c>
      <c r="AW44" s="14">
        <f t="shared" si="7"/>
        <v>5500000</v>
      </c>
      <c r="AX44" s="75"/>
      <c r="AY44" s="82"/>
      <c r="AZ44" s="75"/>
      <c r="BA44" s="82"/>
      <c r="BB44" s="75"/>
      <c r="BC44" s="82"/>
      <c r="BD44" s="75"/>
      <c r="BE44" s="82"/>
      <c r="BF44" s="75"/>
      <c r="BG44" s="82"/>
      <c r="BH44" s="75"/>
      <c r="BI44" s="82"/>
      <c r="BJ44" s="75"/>
      <c r="BK44" s="82"/>
    </row>
    <row r="45" spans="1:63" ht="29.25" customHeight="1">
      <c r="A45" s="98">
        <v>39</v>
      </c>
      <c r="B45" s="94" t="s">
        <v>83</v>
      </c>
      <c r="C45" s="94" t="s">
        <v>205</v>
      </c>
      <c r="D45" s="1">
        <v>42426</v>
      </c>
      <c r="E45" s="94" t="s">
        <v>52</v>
      </c>
      <c r="F45" s="94" t="s">
        <v>289</v>
      </c>
      <c r="G45" s="95" t="s">
        <v>307</v>
      </c>
      <c r="H45" s="95" t="str">
        <f>G45</f>
        <v>상설전시관 대형 마우스용 웹툰 영상 제어 시스템 설계 및 설치 용역</v>
      </c>
      <c r="I45" s="95" t="s">
        <v>291</v>
      </c>
      <c r="J45" s="18">
        <v>6600000</v>
      </c>
      <c r="K45" s="97"/>
      <c r="L45" s="95"/>
      <c r="M45" s="20"/>
      <c r="N45" s="94"/>
      <c r="O45" s="94"/>
      <c r="P45" s="94"/>
      <c r="Q45" s="94"/>
      <c r="R45" s="59"/>
      <c r="S45" s="40"/>
      <c r="T45" s="97"/>
      <c r="U45" s="95"/>
      <c r="V45" s="95"/>
      <c r="W45" s="95"/>
      <c r="X45" s="40"/>
      <c r="Y45" s="97"/>
      <c r="Z45" s="95" t="s">
        <v>295</v>
      </c>
      <c r="AA45" s="94" t="s">
        <v>296</v>
      </c>
      <c r="AB45" s="95" t="s">
        <v>297</v>
      </c>
      <c r="AC45" s="95"/>
      <c r="AD45" s="1">
        <v>42429</v>
      </c>
      <c r="AE45" s="1">
        <v>42429</v>
      </c>
      <c r="AF45" s="1">
        <v>42447</v>
      </c>
      <c r="AG45" s="18">
        <v>6000000</v>
      </c>
      <c r="AH45" s="61">
        <f t="shared" si="5"/>
        <v>0.90909090909090906</v>
      </c>
      <c r="AI45" s="94"/>
      <c r="AJ45" s="48"/>
      <c r="AK45" s="94"/>
      <c r="AL45" s="94"/>
      <c r="AM45" s="94"/>
      <c r="AN45" s="96"/>
      <c r="AO45" s="94"/>
      <c r="AP45" s="14"/>
      <c r="AQ45" s="98" t="str">
        <f t="shared" si="11"/>
        <v>서정임</v>
      </c>
      <c r="AR45" s="16">
        <v>42447</v>
      </c>
      <c r="AS45" s="16">
        <v>42447</v>
      </c>
      <c r="AT45" s="7"/>
      <c r="AU45" s="14"/>
      <c r="AV45" s="16">
        <v>42453</v>
      </c>
      <c r="AW45" s="14">
        <f t="shared" si="7"/>
        <v>6000000</v>
      </c>
      <c r="AX45" s="75"/>
      <c r="AY45" s="82"/>
      <c r="AZ45" s="75"/>
      <c r="BA45" s="82"/>
      <c r="BB45" s="75"/>
      <c r="BC45" s="82"/>
      <c r="BD45" s="75"/>
      <c r="BE45" s="82"/>
      <c r="BF45" s="75"/>
      <c r="BG45" s="82"/>
      <c r="BH45" s="75"/>
      <c r="BI45" s="82"/>
      <c r="BJ45" s="75"/>
      <c r="BK45" s="82"/>
    </row>
    <row r="46" spans="1:63" ht="29.25" customHeight="1">
      <c r="A46" s="98">
        <v>40</v>
      </c>
      <c r="B46" s="94" t="s">
        <v>83</v>
      </c>
      <c r="C46" s="94" t="s">
        <v>176</v>
      </c>
      <c r="D46" s="1">
        <v>42429</v>
      </c>
      <c r="E46" s="94" t="s">
        <v>52</v>
      </c>
      <c r="F46" s="94" t="s">
        <v>368</v>
      </c>
      <c r="G46" s="95" t="s">
        <v>298</v>
      </c>
      <c r="H46" s="95" t="str">
        <f t="shared" ref="H46:H52" si="12">G46</f>
        <v>한국만화박물관 내부 청소 및 도색 용역</v>
      </c>
      <c r="I46" s="95" t="s">
        <v>299</v>
      </c>
      <c r="J46" s="18">
        <v>13255000</v>
      </c>
      <c r="K46" s="97"/>
      <c r="L46" s="95"/>
      <c r="M46" s="20"/>
      <c r="N46" s="94"/>
      <c r="O46" s="94"/>
      <c r="P46" s="94"/>
      <c r="Q46" s="94"/>
      <c r="R46" s="59"/>
      <c r="S46" s="40"/>
      <c r="T46" s="97"/>
      <c r="U46" s="95"/>
      <c r="V46" s="95"/>
      <c r="W46" s="95"/>
      <c r="X46" s="40"/>
      <c r="Y46" s="97"/>
      <c r="Z46" s="95" t="s">
        <v>300</v>
      </c>
      <c r="AA46" s="94" t="s">
        <v>301</v>
      </c>
      <c r="AB46" s="95" t="s">
        <v>302</v>
      </c>
      <c r="AC46" s="95"/>
      <c r="AD46" s="1">
        <v>42431</v>
      </c>
      <c r="AE46" s="1">
        <v>42433</v>
      </c>
      <c r="AF46" s="1">
        <v>42440</v>
      </c>
      <c r="AG46" s="18">
        <v>11880000</v>
      </c>
      <c r="AH46" s="61">
        <f t="shared" si="5"/>
        <v>0.89626556016597514</v>
      </c>
      <c r="AI46" s="94"/>
      <c r="AJ46" s="48"/>
      <c r="AK46" s="94"/>
      <c r="AL46" s="94"/>
      <c r="AM46" s="94"/>
      <c r="AN46" s="96"/>
      <c r="AO46" s="94"/>
      <c r="AP46" s="14"/>
      <c r="AQ46" s="98" t="str">
        <f t="shared" si="11"/>
        <v>방희정</v>
      </c>
      <c r="AR46" s="16">
        <v>42440</v>
      </c>
      <c r="AS46" s="16">
        <v>42445</v>
      </c>
      <c r="AT46" s="7"/>
      <c r="AU46" s="14"/>
      <c r="AV46" s="16">
        <v>42450</v>
      </c>
      <c r="AW46" s="14">
        <f t="shared" si="7"/>
        <v>11880000</v>
      </c>
      <c r="AX46" s="75"/>
      <c r="AY46" s="82"/>
      <c r="AZ46" s="75"/>
      <c r="BA46" s="82"/>
      <c r="BB46" s="75"/>
      <c r="BC46" s="82"/>
      <c r="BD46" s="75"/>
      <c r="BE46" s="82"/>
      <c r="BF46" s="75"/>
      <c r="BG46" s="82"/>
      <c r="BH46" s="75"/>
      <c r="BI46" s="82"/>
      <c r="BJ46" s="75"/>
      <c r="BK46" s="82"/>
    </row>
    <row r="47" spans="1:63" ht="29.25" customHeight="1">
      <c r="A47" s="98">
        <v>41</v>
      </c>
      <c r="B47" s="94" t="s">
        <v>83</v>
      </c>
      <c r="C47" s="94" t="s">
        <v>176</v>
      </c>
      <c r="D47" s="1">
        <v>42429</v>
      </c>
      <c r="E47" s="94" t="s">
        <v>91</v>
      </c>
      <c r="F47" s="94" t="s">
        <v>60</v>
      </c>
      <c r="G47" s="95" t="s">
        <v>303</v>
      </c>
      <c r="H47" s="95" t="str">
        <f t="shared" si="12"/>
        <v>한국만화박물관 현수막 거치대 및 인포메이션 철제프레임 제작</v>
      </c>
      <c r="I47" s="95" t="s">
        <v>304</v>
      </c>
      <c r="J47" s="18">
        <v>2340800</v>
      </c>
      <c r="K47" s="97"/>
      <c r="L47" s="95"/>
      <c r="M47" s="20"/>
      <c r="N47" s="94"/>
      <c r="O47" s="94"/>
      <c r="P47" s="94"/>
      <c r="Q47" s="94"/>
      <c r="R47" s="59"/>
      <c r="S47" s="40"/>
      <c r="T47" s="97"/>
      <c r="U47" s="95"/>
      <c r="V47" s="95"/>
      <c r="W47" s="95"/>
      <c r="X47" s="40"/>
      <c r="Y47" s="97"/>
      <c r="Z47" s="95" t="s">
        <v>305</v>
      </c>
      <c r="AA47" s="94" t="s">
        <v>306</v>
      </c>
      <c r="AB47" s="95" t="s">
        <v>367</v>
      </c>
      <c r="AC47" s="95"/>
      <c r="AD47" s="1">
        <v>42433</v>
      </c>
      <c r="AE47" s="1"/>
      <c r="AF47" s="1">
        <v>42440</v>
      </c>
      <c r="AG47" s="18">
        <v>2111400</v>
      </c>
      <c r="AH47" s="61">
        <f t="shared" si="5"/>
        <v>0.90199931647300069</v>
      </c>
      <c r="AI47" s="94"/>
      <c r="AJ47" s="48"/>
      <c r="AK47" s="94"/>
      <c r="AL47" s="94"/>
      <c r="AM47" s="94"/>
      <c r="AN47" s="96"/>
      <c r="AO47" s="94"/>
      <c r="AP47" s="14"/>
      <c r="AQ47" s="98" t="str">
        <f t="shared" si="11"/>
        <v>방희정</v>
      </c>
      <c r="AR47" s="16">
        <v>42440</v>
      </c>
      <c r="AS47" s="16">
        <v>42453</v>
      </c>
      <c r="AT47" s="7"/>
      <c r="AU47" s="14"/>
      <c r="AV47" s="16">
        <v>42461</v>
      </c>
      <c r="AW47" s="14">
        <f t="shared" si="7"/>
        <v>2111400</v>
      </c>
      <c r="AX47" s="75"/>
      <c r="AY47" s="82"/>
      <c r="AZ47" s="75"/>
      <c r="BA47" s="82"/>
      <c r="BB47" s="75"/>
      <c r="BC47" s="82"/>
      <c r="BD47" s="75"/>
      <c r="BE47" s="82"/>
      <c r="BF47" s="75"/>
      <c r="BG47" s="82"/>
      <c r="BH47" s="75"/>
      <c r="BI47" s="82"/>
      <c r="BJ47" s="75"/>
      <c r="BK47" s="82"/>
    </row>
    <row r="48" spans="1:63" ht="29.25" customHeight="1">
      <c r="A48" s="98">
        <v>42</v>
      </c>
      <c r="B48" s="94" t="s">
        <v>83</v>
      </c>
      <c r="C48" s="94" t="s">
        <v>205</v>
      </c>
      <c r="D48" s="1">
        <v>42419</v>
      </c>
      <c r="E48" s="94" t="s">
        <v>195</v>
      </c>
      <c r="F48" s="22" t="s">
        <v>279</v>
      </c>
      <c r="G48" s="95" t="s">
        <v>280</v>
      </c>
      <c r="H48" s="95" t="str">
        <f t="shared" si="12"/>
        <v>한국만화박물관 상설전시 보완공사</v>
      </c>
      <c r="I48" s="95" t="s">
        <v>281</v>
      </c>
      <c r="J48" s="18">
        <v>29471540</v>
      </c>
      <c r="K48" s="97"/>
      <c r="L48" s="23"/>
      <c r="M48" s="20"/>
      <c r="N48" s="94"/>
      <c r="O48" s="23"/>
      <c r="P48" s="94"/>
      <c r="Q48" s="94"/>
      <c r="R48" s="42"/>
      <c r="S48" s="42"/>
      <c r="T48" s="97"/>
      <c r="U48" s="95"/>
      <c r="V48" s="95"/>
      <c r="W48" s="95"/>
      <c r="X48" s="42"/>
      <c r="Y48" s="97"/>
      <c r="Z48" s="95" t="s">
        <v>344</v>
      </c>
      <c r="AA48" s="94" t="s">
        <v>282</v>
      </c>
      <c r="AB48" s="95" t="s">
        <v>283</v>
      </c>
      <c r="AC48" s="95"/>
      <c r="AD48" s="1">
        <v>42436</v>
      </c>
      <c r="AE48" s="1">
        <v>42436</v>
      </c>
      <c r="AF48" s="1">
        <v>42440</v>
      </c>
      <c r="AG48" s="18">
        <v>26400000</v>
      </c>
      <c r="AH48" s="61">
        <f t="shared" si="5"/>
        <v>0.89577945366954015</v>
      </c>
      <c r="AI48" s="94"/>
      <c r="AJ48" s="48"/>
      <c r="AK48" s="94"/>
      <c r="AL48" s="94"/>
      <c r="AM48" s="94"/>
      <c r="AN48" s="96"/>
      <c r="AO48" s="94"/>
      <c r="AP48" s="14"/>
      <c r="AQ48" s="98" t="str">
        <f t="shared" si="11"/>
        <v>서정임</v>
      </c>
      <c r="AR48" s="16">
        <v>42440</v>
      </c>
      <c r="AS48" s="16">
        <v>42445</v>
      </c>
      <c r="AT48" s="7"/>
      <c r="AU48" s="14"/>
      <c r="AV48" s="16">
        <v>42450</v>
      </c>
      <c r="AW48" s="14">
        <f t="shared" si="7"/>
        <v>26400000</v>
      </c>
      <c r="AX48" s="75"/>
      <c r="AY48" s="82"/>
      <c r="AZ48" s="75"/>
      <c r="BA48" s="82"/>
      <c r="BB48" s="75"/>
      <c r="BC48" s="82"/>
      <c r="BD48" s="75"/>
      <c r="BE48" s="82"/>
      <c r="BF48" s="75"/>
      <c r="BG48" s="82"/>
      <c r="BH48" s="75"/>
      <c r="BI48" s="82"/>
      <c r="BJ48" s="75"/>
      <c r="BK48" s="82"/>
    </row>
    <row r="49" spans="1:63" ht="29.25" customHeight="1">
      <c r="A49" s="24">
        <v>43</v>
      </c>
      <c r="B49" s="26" t="s">
        <v>139</v>
      </c>
      <c r="C49" s="26" t="s">
        <v>140</v>
      </c>
      <c r="D49" s="25">
        <v>42419</v>
      </c>
      <c r="E49" s="26" t="s">
        <v>91</v>
      </c>
      <c r="F49" s="38" t="s">
        <v>269</v>
      </c>
      <c r="G49" s="27" t="s">
        <v>270</v>
      </c>
      <c r="H49" s="27" t="str">
        <f t="shared" si="12"/>
        <v>만화도서관 2016년도 국내외 도서 및 비도서(연간단가계약) 구입</v>
      </c>
      <c r="I49" s="27" t="s">
        <v>271</v>
      </c>
      <c r="J49" s="28">
        <v>38228000</v>
      </c>
      <c r="K49" s="29">
        <v>42422</v>
      </c>
      <c r="L49" s="39" t="s">
        <v>273</v>
      </c>
      <c r="M49" s="37">
        <v>0.9</v>
      </c>
      <c r="N49" s="26" t="s">
        <v>272</v>
      </c>
      <c r="O49" s="39" t="s">
        <v>274</v>
      </c>
      <c r="P49" s="26" t="s">
        <v>118</v>
      </c>
      <c r="Q49" s="26" t="s">
        <v>275</v>
      </c>
      <c r="R49" s="41">
        <v>38228000</v>
      </c>
      <c r="S49" s="41">
        <v>38330546.619999997</v>
      </c>
      <c r="T49" s="29">
        <v>42426</v>
      </c>
      <c r="U49" s="27">
        <v>34</v>
      </c>
      <c r="V49" s="27" t="s">
        <v>276</v>
      </c>
      <c r="W49" s="27" t="s">
        <v>277</v>
      </c>
      <c r="X49" s="41">
        <v>34505100</v>
      </c>
      <c r="Y49" s="29">
        <v>42424</v>
      </c>
      <c r="Z49" s="27" t="s">
        <v>276</v>
      </c>
      <c r="AA49" s="26" t="s">
        <v>278</v>
      </c>
      <c r="AB49" s="27" t="s">
        <v>277</v>
      </c>
      <c r="AC49" s="27">
        <v>1</v>
      </c>
      <c r="AD49" s="25">
        <v>42438</v>
      </c>
      <c r="AE49" s="25"/>
      <c r="AF49" s="25">
        <v>42735</v>
      </c>
      <c r="AG49" s="28">
        <v>34505100</v>
      </c>
      <c r="AH49" s="62">
        <f t="shared" ref="AH49" si="13">SUM(AG49/S49)</f>
        <v>0.90019848509011435</v>
      </c>
      <c r="AI49" s="26"/>
      <c r="AJ49" s="49"/>
      <c r="AK49" s="26"/>
      <c r="AL49" s="26"/>
      <c r="AM49" s="26"/>
      <c r="AN49" s="31"/>
      <c r="AO49" s="26"/>
      <c r="AP49" s="35"/>
      <c r="AQ49" s="24" t="s">
        <v>669</v>
      </c>
      <c r="AR49" s="32"/>
      <c r="AS49" s="32"/>
      <c r="AT49" s="33"/>
      <c r="AU49" s="35"/>
      <c r="AV49" s="32"/>
      <c r="AW49" s="35"/>
      <c r="AX49" s="32">
        <v>42480</v>
      </c>
      <c r="AY49" s="83">
        <v>2427660</v>
      </c>
      <c r="AZ49" s="76">
        <v>42509</v>
      </c>
      <c r="BA49" s="85">
        <v>2058740</v>
      </c>
      <c r="BB49" s="76">
        <v>42544</v>
      </c>
      <c r="BC49" s="85">
        <v>1740620</v>
      </c>
      <c r="BD49" s="76">
        <v>42579</v>
      </c>
      <c r="BE49" s="85">
        <v>2916820</v>
      </c>
      <c r="BF49" s="76"/>
      <c r="BG49" s="85"/>
      <c r="BH49" s="76"/>
      <c r="BI49" s="85"/>
      <c r="BJ49" s="76"/>
      <c r="BK49" s="85"/>
    </row>
    <row r="50" spans="1:63" ht="29.25" customHeight="1">
      <c r="A50" s="98">
        <v>44</v>
      </c>
      <c r="B50" s="94" t="s">
        <v>75</v>
      </c>
      <c r="C50" s="94" t="s">
        <v>103</v>
      </c>
      <c r="D50" s="1">
        <v>42419</v>
      </c>
      <c r="E50" s="94" t="s">
        <v>91</v>
      </c>
      <c r="F50" s="22" t="s">
        <v>60</v>
      </c>
      <c r="G50" s="95" t="s">
        <v>308</v>
      </c>
      <c r="H50" s="95" t="str">
        <f t="shared" si="12"/>
        <v>통합백신관리 솔류션 및 백신 도입</v>
      </c>
      <c r="I50" s="95" t="s">
        <v>309</v>
      </c>
      <c r="J50" s="18">
        <v>5636400</v>
      </c>
      <c r="K50" s="97"/>
      <c r="L50" s="23"/>
      <c r="M50" s="20"/>
      <c r="N50" s="94"/>
      <c r="O50" s="23"/>
      <c r="P50" s="94"/>
      <c r="Q50" s="94"/>
      <c r="R50" s="42"/>
      <c r="S50" s="42"/>
      <c r="T50" s="97"/>
      <c r="U50" s="95"/>
      <c r="V50" s="95"/>
      <c r="W50" s="95"/>
      <c r="X50" s="42"/>
      <c r="Y50" s="97"/>
      <c r="Z50" s="95" t="s">
        <v>310</v>
      </c>
      <c r="AA50" s="94" t="s">
        <v>311</v>
      </c>
      <c r="AB50" s="95" t="s">
        <v>312</v>
      </c>
      <c r="AC50" s="95"/>
      <c r="AD50" s="1">
        <v>42440</v>
      </c>
      <c r="AE50" s="1"/>
      <c r="AF50" s="1">
        <v>42460</v>
      </c>
      <c r="AG50" s="18">
        <v>5368000</v>
      </c>
      <c r="AH50" s="61">
        <f>SUM(AG50/J50)</f>
        <v>0.95238095238095233</v>
      </c>
      <c r="AI50" s="94"/>
      <c r="AJ50" s="48"/>
      <c r="AK50" s="94"/>
      <c r="AL50" s="94"/>
      <c r="AM50" s="94"/>
      <c r="AN50" s="96"/>
      <c r="AO50" s="94"/>
      <c r="AP50" s="14"/>
      <c r="AQ50" s="98" t="str">
        <f t="shared" ref="AQ50:AQ51" si="14">C50</f>
        <v>이인철</v>
      </c>
      <c r="AR50" s="16">
        <v>42447</v>
      </c>
      <c r="AS50" s="16">
        <v>42451</v>
      </c>
      <c r="AT50" s="7"/>
      <c r="AU50" s="14"/>
      <c r="AV50" s="16">
        <v>42453</v>
      </c>
      <c r="AW50" s="14">
        <f t="shared" si="7"/>
        <v>5368000</v>
      </c>
      <c r="AX50" s="75"/>
      <c r="AY50" s="82"/>
      <c r="AZ50" s="75"/>
      <c r="BA50" s="82"/>
      <c r="BB50" s="75"/>
      <c r="BC50" s="82"/>
      <c r="BD50" s="75"/>
      <c r="BE50" s="82"/>
      <c r="BF50" s="75"/>
      <c r="BG50" s="82"/>
      <c r="BH50" s="75"/>
      <c r="BI50" s="82"/>
      <c r="BJ50" s="75"/>
      <c r="BK50" s="82"/>
    </row>
    <row r="51" spans="1:63" ht="29.25" customHeight="1">
      <c r="A51" s="24">
        <v>45</v>
      </c>
      <c r="B51" s="26" t="s">
        <v>75</v>
      </c>
      <c r="C51" s="26" t="s">
        <v>103</v>
      </c>
      <c r="D51" s="25">
        <v>42424</v>
      </c>
      <c r="E51" s="26" t="s">
        <v>52</v>
      </c>
      <c r="F51" s="26" t="s">
        <v>60</v>
      </c>
      <c r="G51" s="27" t="s">
        <v>313</v>
      </c>
      <c r="H51" s="27" t="str">
        <f t="shared" si="12"/>
        <v>한국만화영상진흥원 청사 방역용역</v>
      </c>
      <c r="I51" s="27" t="s">
        <v>314</v>
      </c>
      <c r="J51" s="28">
        <v>3680000</v>
      </c>
      <c r="K51" s="29"/>
      <c r="L51" s="27"/>
      <c r="M51" s="37"/>
      <c r="N51" s="26"/>
      <c r="O51" s="26"/>
      <c r="P51" s="26"/>
      <c r="Q51" s="26"/>
      <c r="R51" s="60"/>
      <c r="S51" s="43"/>
      <c r="T51" s="29"/>
      <c r="U51" s="27"/>
      <c r="V51" s="27"/>
      <c r="W51" s="27"/>
      <c r="X51" s="43"/>
      <c r="Y51" s="29"/>
      <c r="Z51" s="27" t="s">
        <v>315</v>
      </c>
      <c r="AA51" s="26" t="s">
        <v>316</v>
      </c>
      <c r="AB51" s="27" t="s">
        <v>317</v>
      </c>
      <c r="AC51" s="27"/>
      <c r="AD51" s="25">
        <v>42440</v>
      </c>
      <c r="AE51" s="25">
        <v>42443</v>
      </c>
      <c r="AF51" s="25">
        <v>42704</v>
      </c>
      <c r="AG51" s="28">
        <v>3333500</v>
      </c>
      <c r="AH51" s="62">
        <f>SUM(AG51/J51)</f>
        <v>0.90584239130434785</v>
      </c>
      <c r="AI51" s="26"/>
      <c r="AJ51" s="49"/>
      <c r="AK51" s="26"/>
      <c r="AL51" s="26"/>
      <c r="AM51" s="26"/>
      <c r="AN51" s="31"/>
      <c r="AO51" s="26"/>
      <c r="AP51" s="35"/>
      <c r="AQ51" s="24" t="str">
        <f t="shared" si="14"/>
        <v>이인철</v>
      </c>
      <c r="AR51" s="32"/>
      <c r="AS51" s="32"/>
      <c r="AT51" s="33"/>
      <c r="AU51" s="35"/>
      <c r="AV51" s="32"/>
      <c r="AW51" s="35"/>
      <c r="AX51" s="32">
        <v>42453</v>
      </c>
      <c r="AY51" s="83">
        <v>666700</v>
      </c>
      <c r="AZ51" s="32">
        <v>42514</v>
      </c>
      <c r="BA51" s="85">
        <v>666700</v>
      </c>
      <c r="BB51" s="76">
        <v>42565</v>
      </c>
      <c r="BC51" s="83">
        <v>666700</v>
      </c>
      <c r="BD51" s="76"/>
      <c r="BE51" s="85"/>
      <c r="BF51" s="76"/>
      <c r="BG51" s="85"/>
      <c r="BH51" s="76"/>
      <c r="BI51" s="85"/>
      <c r="BJ51" s="76"/>
      <c r="BK51" s="85"/>
    </row>
    <row r="52" spans="1:63" ht="29.25" customHeight="1">
      <c r="A52" s="98">
        <v>46</v>
      </c>
      <c r="B52" s="94" t="s">
        <v>139</v>
      </c>
      <c r="C52" s="94" t="s">
        <v>318</v>
      </c>
      <c r="D52" s="1">
        <v>42429</v>
      </c>
      <c r="E52" s="94" t="s">
        <v>52</v>
      </c>
      <c r="F52" s="94" t="s">
        <v>60</v>
      </c>
      <c r="G52" s="95" t="s">
        <v>319</v>
      </c>
      <c r="H52" s="95" t="str">
        <f t="shared" si="12"/>
        <v>2016 만화등록문화재 영인본 영어판 번역 용역</v>
      </c>
      <c r="I52" s="95" t="s">
        <v>320</v>
      </c>
      <c r="J52" s="18">
        <v>13000000</v>
      </c>
      <c r="K52" s="97"/>
      <c r="L52" s="95"/>
      <c r="M52" s="20"/>
      <c r="N52" s="94"/>
      <c r="O52" s="94"/>
      <c r="P52" s="94"/>
      <c r="Q52" s="94"/>
      <c r="R52" s="59"/>
      <c r="S52" s="40"/>
      <c r="T52" s="97"/>
      <c r="U52" s="95"/>
      <c r="V52" s="95"/>
      <c r="W52" s="95"/>
      <c r="X52" s="40"/>
      <c r="Y52" s="97"/>
      <c r="Z52" s="95" t="s">
        <v>321</v>
      </c>
      <c r="AA52" s="94" t="s">
        <v>322</v>
      </c>
      <c r="AB52" s="95" t="s">
        <v>323</v>
      </c>
      <c r="AC52" s="95"/>
      <c r="AD52" s="1">
        <v>42440</v>
      </c>
      <c r="AE52" s="1">
        <v>42440</v>
      </c>
      <c r="AF52" s="1">
        <v>42503</v>
      </c>
      <c r="AG52" s="18">
        <v>12500000</v>
      </c>
      <c r="AH52" s="61">
        <f t="shared" ref="AH52:AH60" si="15">SUM(AG52/J52)</f>
        <v>0.96153846153846156</v>
      </c>
      <c r="AI52" s="94"/>
      <c r="AJ52" s="48"/>
      <c r="AK52" s="94"/>
      <c r="AL52" s="94"/>
      <c r="AM52" s="94"/>
      <c r="AN52" s="96"/>
      <c r="AO52" s="94"/>
      <c r="AP52" s="14"/>
      <c r="AQ52" s="98" t="str">
        <f>C52</f>
        <v>심리나</v>
      </c>
      <c r="AR52" s="16">
        <v>42499</v>
      </c>
      <c r="AS52" s="16">
        <v>42499</v>
      </c>
      <c r="AT52" s="7"/>
      <c r="AU52" s="14"/>
      <c r="AV52" s="16">
        <v>42502</v>
      </c>
      <c r="AW52" s="14">
        <f>SUM(AG52-AU52)</f>
        <v>12500000</v>
      </c>
      <c r="AX52" s="75"/>
      <c r="AY52" s="82"/>
      <c r="AZ52" s="75"/>
      <c r="BA52" s="82"/>
      <c r="BB52" s="75"/>
      <c r="BC52" s="82"/>
      <c r="BD52" s="75"/>
      <c r="BE52" s="82"/>
      <c r="BF52" s="75"/>
      <c r="BG52" s="82"/>
      <c r="BH52" s="75"/>
      <c r="BI52" s="82"/>
      <c r="BJ52" s="75"/>
      <c r="BK52" s="82"/>
    </row>
    <row r="53" spans="1:63" ht="29.25" customHeight="1">
      <c r="A53" s="98">
        <v>47</v>
      </c>
      <c r="B53" s="94" t="s">
        <v>83</v>
      </c>
      <c r="C53" s="94" t="s">
        <v>259</v>
      </c>
      <c r="D53" s="1">
        <v>42433</v>
      </c>
      <c r="E53" s="94" t="s">
        <v>52</v>
      </c>
      <c r="F53" s="94" t="s">
        <v>324</v>
      </c>
      <c r="G53" s="95" t="s">
        <v>325</v>
      </c>
      <c r="H53" s="95" t="str">
        <f>G53</f>
        <v>한국만화박물관 4D상영관 시스템 교체 설치 용역</v>
      </c>
      <c r="I53" s="95" t="s">
        <v>352</v>
      </c>
      <c r="J53" s="18">
        <v>45430000</v>
      </c>
      <c r="K53" s="97">
        <v>42438</v>
      </c>
      <c r="L53" s="95"/>
      <c r="M53" s="20">
        <v>0.87744999999999995</v>
      </c>
      <c r="N53" s="94" t="s">
        <v>327</v>
      </c>
      <c r="O53" s="94" t="s">
        <v>327</v>
      </c>
      <c r="P53" s="94" t="s">
        <v>118</v>
      </c>
      <c r="Q53" s="94" t="s">
        <v>275</v>
      </c>
      <c r="R53" s="42">
        <v>45430000</v>
      </c>
      <c r="S53" s="42">
        <v>45632450</v>
      </c>
      <c r="T53" s="97">
        <v>42433</v>
      </c>
      <c r="U53" s="95">
        <v>5</v>
      </c>
      <c r="V53" s="95" t="s">
        <v>328</v>
      </c>
      <c r="W53" s="95" t="s">
        <v>329</v>
      </c>
      <c r="X53" s="42">
        <v>43210000</v>
      </c>
      <c r="Y53" s="97">
        <v>42439</v>
      </c>
      <c r="Z53" s="95" t="s">
        <v>328</v>
      </c>
      <c r="AA53" s="94" t="s">
        <v>330</v>
      </c>
      <c r="AB53" s="95" t="s">
        <v>329</v>
      </c>
      <c r="AC53" s="95">
        <v>1</v>
      </c>
      <c r="AD53" s="1">
        <v>42440</v>
      </c>
      <c r="AE53" s="1">
        <v>42441</v>
      </c>
      <c r="AF53" s="1">
        <v>42443</v>
      </c>
      <c r="AG53" s="18">
        <v>43210000</v>
      </c>
      <c r="AH53" s="61">
        <f t="shared" ref="AH53" si="16">SUM(AG53/S53)</f>
        <v>0.94691387378937575</v>
      </c>
      <c r="AI53" s="94"/>
      <c r="AJ53" s="48"/>
      <c r="AK53" s="94"/>
      <c r="AL53" s="94"/>
      <c r="AM53" s="94"/>
      <c r="AN53" s="96"/>
      <c r="AO53" s="94"/>
      <c r="AP53" s="14"/>
      <c r="AQ53" s="98" t="str">
        <f t="shared" ref="AQ53" si="17">C53</f>
        <v>김현재</v>
      </c>
      <c r="AR53" s="16">
        <v>42440</v>
      </c>
      <c r="AS53" s="16">
        <v>42445</v>
      </c>
      <c r="AT53" s="7"/>
      <c r="AU53" s="14"/>
      <c r="AV53" s="16">
        <v>42450</v>
      </c>
      <c r="AW53" s="14">
        <f>SUM(AG53-AU53)</f>
        <v>43210000</v>
      </c>
      <c r="AX53" s="75"/>
      <c r="AY53" s="82"/>
      <c r="AZ53" s="75"/>
      <c r="BA53" s="82"/>
      <c r="BB53" s="75"/>
      <c r="BC53" s="82"/>
      <c r="BD53" s="75"/>
      <c r="BE53" s="82"/>
      <c r="BF53" s="75"/>
      <c r="BG53" s="82"/>
      <c r="BH53" s="75"/>
      <c r="BI53" s="82"/>
      <c r="BJ53" s="75"/>
      <c r="BK53" s="82"/>
    </row>
    <row r="54" spans="1:63" ht="29.25" customHeight="1">
      <c r="A54" s="98">
        <v>48</v>
      </c>
      <c r="B54" s="94" t="s">
        <v>83</v>
      </c>
      <c r="C54" s="94" t="s">
        <v>205</v>
      </c>
      <c r="D54" s="1">
        <v>42433</v>
      </c>
      <c r="E54" s="94" t="s">
        <v>52</v>
      </c>
      <c r="F54" s="94" t="s">
        <v>60</v>
      </c>
      <c r="G54" s="95" t="s">
        <v>331</v>
      </c>
      <c r="H54" s="95" t="str">
        <f>G54</f>
        <v>이상무 작가 추모전 전시 설치 용역</v>
      </c>
      <c r="I54" s="95" t="s">
        <v>332</v>
      </c>
      <c r="J54" s="18">
        <v>18700000</v>
      </c>
      <c r="K54" s="97"/>
      <c r="L54" s="95"/>
      <c r="M54" s="20"/>
      <c r="N54" s="94"/>
      <c r="O54" s="94"/>
      <c r="P54" s="94"/>
      <c r="Q54" s="94"/>
      <c r="R54" s="42"/>
      <c r="S54" s="42"/>
      <c r="T54" s="97"/>
      <c r="U54" s="95"/>
      <c r="V54" s="95"/>
      <c r="W54" s="95"/>
      <c r="X54" s="42"/>
      <c r="Y54" s="97"/>
      <c r="Z54" s="95" t="s">
        <v>333</v>
      </c>
      <c r="AA54" s="94" t="s">
        <v>335</v>
      </c>
      <c r="AB54" s="95" t="s">
        <v>334</v>
      </c>
      <c r="AC54" s="95"/>
      <c r="AD54" s="1">
        <v>42440</v>
      </c>
      <c r="AE54" s="1">
        <v>42440</v>
      </c>
      <c r="AF54" s="1">
        <v>42451</v>
      </c>
      <c r="AG54" s="18">
        <v>16830000</v>
      </c>
      <c r="AH54" s="61">
        <f t="shared" si="15"/>
        <v>0.9</v>
      </c>
      <c r="AI54" s="94"/>
      <c r="AJ54" s="48"/>
      <c r="AK54" s="94"/>
      <c r="AL54" s="94"/>
      <c r="AM54" s="94"/>
      <c r="AN54" s="96"/>
      <c r="AO54" s="94"/>
      <c r="AP54" s="14"/>
      <c r="AQ54" s="98" t="str">
        <f>C54</f>
        <v>서정임</v>
      </c>
      <c r="AR54" s="16">
        <v>42451</v>
      </c>
      <c r="AS54" s="16">
        <v>42454</v>
      </c>
      <c r="AT54" s="7"/>
      <c r="AU54" s="14"/>
      <c r="AV54" s="16">
        <v>42460</v>
      </c>
      <c r="AW54" s="14">
        <f>SUM(AG54-AU54)</f>
        <v>16830000</v>
      </c>
      <c r="AX54" s="75"/>
      <c r="AY54" s="82"/>
      <c r="AZ54" s="75"/>
      <c r="BA54" s="82"/>
      <c r="BB54" s="75"/>
      <c r="BC54" s="82"/>
      <c r="BD54" s="75"/>
      <c r="BE54" s="82"/>
      <c r="BF54" s="75"/>
      <c r="BG54" s="82"/>
      <c r="BH54" s="75"/>
      <c r="BI54" s="82"/>
      <c r="BJ54" s="75"/>
      <c r="BK54" s="82"/>
    </row>
    <row r="55" spans="1:63" ht="29.25" customHeight="1">
      <c r="A55" s="98">
        <v>49</v>
      </c>
      <c r="B55" s="94" t="s">
        <v>75</v>
      </c>
      <c r="C55" s="94" t="s">
        <v>103</v>
      </c>
      <c r="D55" s="1">
        <v>42440</v>
      </c>
      <c r="E55" s="94" t="s">
        <v>52</v>
      </c>
      <c r="F55" s="94" t="s">
        <v>60</v>
      </c>
      <c r="G55" s="95" t="s">
        <v>336</v>
      </c>
      <c r="H55" s="95" t="str">
        <f>G55</f>
        <v>청사 외벽유리 청소용역</v>
      </c>
      <c r="I55" s="95" t="s">
        <v>337</v>
      </c>
      <c r="J55" s="18">
        <v>5199700</v>
      </c>
      <c r="K55" s="97"/>
      <c r="L55" s="95"/>
      <c r="M55" s="20"/>
      <c r="N55" s="94"/>
      <c r="O55" s="94"/>
      <c r="P55" s="94"/>
      <c r="Q55" s="94"/>
      <c r="R55" s="59"/>
      <c r="S55" s="40"/>
      <c r="T55" s="97"/>
      <c r="U55" s="95"/>
      <c r="V55" s="95"/>
      <c r="W55" s="95"/>
      <c r="X55" s="40"/>
      <c r="Y55" s="97"/>
      <c r="Z55" s="95" t="s">
        <v>315</v>
      </c>
      <c r="AA55" s="94" t="s">
        <v>316</v>
      </c>
      <c r="AB55" s="95" t="s">
        <v>317</v>
      </c>
      <c r="AC55" s="95"/>
      <c r="AD55" s="1">
        <v>42440</v>
      </c>
      <c r="AE55" s="1">
        <v>42443</v>
      </c>
      <c r="AF55" s="1">
        <v>42445</v>
      </c>
      <c r="AG55" s="18">
        <v>4999500</v>
      </c>
      <c r="AH55" s="61">
        <f t="shared" si="15"/>
        <v>0.96149777871800302</v>
      </c>
      <c r="AI55" s="94"/>
      <c r="AJ55" s="48"/>
      <c r="AK55" s="94"/>
      <c r="AL55" s="94"/>
      <c r="AM55" s="94"/>
      <c r="AN55" s="96"/>
      <c r="AO55" s="94"/>
      <c r="AP55" s="14"/>
      <c r="AQ55" s="98" t="str">
        <f>C55</f>
        <v>이인철</v>
      </c>
      <c r="AR55" s="16">
        <v>42445</v>
      </c>
      <c r="AS55" s="16">
        <v>42445</v>
      </c>
      <c r="AT55" s="7"/>
      <c r="AU55" s="14"/>
      <c r="AV55" s="16">
        <v>42453</v>
      </c>
      <c r="AW55" s="14">
        <f>SUM(AG55-AU55)</f>
        <v>4999500</v>
      </c>
      <c r="AX55" s="75"/>
      <c r="AY55" s="82"/>
      <c r="AZ55" s="75"/>
      <c r="BA55" s="82"/>
      <c r="BB55" s="75"/>
      <c r="BC55" s="82"/>
      <c r="BD55" s="75"/>
      <c r="BE55" s="82"/>
      <c r="BF55" s="75"/>
      <c r="BG55" s="82"/>
      <c r="BH55" s="75"/>
      <c r="BI55" s="82"/>
      <c r="BJ55" s="75"/>
      <c r="BK55" s="82"/>
    </row>
    <row r="56" spans="1:63" ht="29.25" customHeight="1">
      <c r="A56" s="24">
        <v>50</v>
      </c>
      <c r="B56" s="26" t="s">
        <v>201</v>
      </c>
      <c r="C56" s="26" t="s">
        <v>354</v>
      </c>
      <c r="D56" s="25">
        <v>42439</v>
      </c>
      <c r="E56" s="26" t="s">
        <v>52</v>
      </c>
      <c r="F56" s="26" t="s">
        <v>60</v>
      </c>
      <c r="G56" s="27" t="s">
        <v>355</v>
      </c>
      <c r="H56" s="27" t="str">
        <f t="shared" ref="H56:H57" si="18">G56</f>
        <v>2016년도 K-Comics 아카데미 교육실 및 교육기기 유지보수</v>
      </c>
      <c r="I56" s="27" t="s">
        <v>356</v>
      </c>
      <c r="J56" s="28">
        <v>9900000</v>
      </c>
      <c r="K56" s="29"/>
      <c r="L56" s="27"/>
      <c r="M56" s="37"/>
      <c r="N56" s="26"/>
      <c r="O56" s="26"/>
      <c r="P56" s="26"/>
      <c r="Q56" s="26"/>
      <c r="R56" s="60"/>
      <c r="S56" s="43"/>
      <c r="T56" s="29"/>
      <c r="U56" s="27"/>
      <c r="V56" s="27"/>
      <c r="W56" s="27"/>
      <c r="X56" s="43"/>
      <c r="Y56" s="29"/>
      <c r="Z56" s="27" t="s">
        <v>163</v>
      </c>
      <c r="AA56" s="26" t="s">
        <v>164</v>
      </c>
      <c r="AB56" s="27" t="s">
        <v>165</v>
      </c>
      <c r="AC56" s="27"/>
      <c r="AD56" s="25">
        <v>42443</v>
      </c>
      <c r="AE56" s="25">
        <v>42461</v>
      </c>
      <c r="AF56" s="25">
        <v>42766</v>
      </c>
      <c r="AG56" s="28">
        <v>9200000</v>
      </c>
      <c r="AH56" s="62">
        <f t="shared" si="15"/>
        <v>0.92929292929292928</v>
      </c>
      <c r="AI56" s="26"/>
      <c r="AJ56" s="49"/>
      <c r="AK56" s="26"/>
      <c r="AL56" s="26"/>
      <c r="AM56" s="26"/>
      <c r="AN56" s="31"/>
      <c r="AO56" s="26"/>
      <c r="AP56" s="35"/>
      <c r="AQ56" s="24" t="str">
        <f t="shared" ref="AQ56" si="19">C56</f>
        <v>김보금</v>
      </c>
      <c r="AR56" s="32"/>
      <c r="AS56" s="32"/>
      <c r="AT56" s="33"/>
      <c r="AU56" s="35"/>
      <c r="AV56" s="32"/>
      <c r="AW56" s="35"/>
      <c r="AX56" s="32">
        <v>42499</v>
      </c>
      <c r="AY56" s="83">
        <v>920000</v>
      </c>
      <c r="AZ56" s="76">
        <v>42529</v>
      </c>
      <c r="BA56" s="85">
        <v>920000</v>
      </c>
      <c r="BB56" s="76">
        <v>42556</v>
      </c>
      <c r="BC56" s="85">
        <v>920000</v>
      </c>
      <c r="BD56" s="76"/>
      <c r="BE56" s="85"/>
      <c r="BF56" s="76"/>
      <c r="BG56" s="85"/>
      <c r="BH56" s="76"/>
      <c r="BI56" s="85"/>
      <c r="BJ56" s="76"/>
      <c r="BK56" s="85"/>
    </row>
    <row r="57" spans="1:63" ht="29.25" customHeight="1">
      <c r="A57" s="98">
        <v>51</v>
      </c>
      <c r="B57" s="94" t="s">
        <v>75</v>
      </c>
      <c r="C57" s="94" t="s">
        <v>349</v>
      </c>
      <c r="D57" s="1">
        <v>42433</v>
      </c>
      <c r="E57" s="94" t="s">
        <v>52</v>
      </c>
      <c r="F57" s="94" t="s">
        <v>60</v>
      </c>
      <c r="G57" s="95" t="s">
        <v>353</v>
      </c>
      <c r="H57" s="95" t="str">
        <f t="shared" si="18"/>
        <v>2016년 부천만화창작스튜디오 정보통신시스템 유지보수 용역</v>
      </c>
      <c r="I57" s="95" t="s">
        <v>350</v>
      </c>
      <c r="J57" s="18">
        <v>5000000</v>
      </c>
      <c r="K57" s="97"/>
      <c r="L57" s="95"/>
      <c r="M57" s="20"/>
      <c r="N57" s="94"/>
      <c r="O57" s="94"/>
      <c r="P57" s="94"/>
      <c r="Q57" s="94"/>
      <c r="R57" s="59"/>
      <c r="S57" s="40"/>
      <c r="T57" s="97"/>
      <c r="U57" s="95"/>
      <c r="V57" s="95"/>
      <c r="W57" s="95"/>
      <c r="X57" s="40"/>
      <c r="Y57" s="97"/>
      <c r="Z57" s="95" t="s">
        <v>213</v>
      </c>
      <c r="AA57" s="94" t="s">
        <v>214</v>
      </c>
      <c r="AB57" s="95" t="s">
        <v>215</v>
      </c>
      <c r="AC57" s="95"/>
      <c r="AD57" s="1">
        <v>42445</v>
      </c>
      <c r="AE57" s="1">
        <v>42445</v>
      </c>
      <c r="AF57" s="1">
        <v>42735</v>
      </c>
      <c r="AG57" s="18">
        <v>4500000</v>
      </c>
      <c r="AH57" s="61">
        <f t="shared" si="15"/>
        <v>0.9</v>
      </c>
      <c r="AI57" s="94" t="s">
        <v>482</v>
      </c>
      <c r="AJ57" s="48">
        <v>42488</v>
      </c>
      <c r="AK57" s="94" t="s">
        <v>483</v>
      </c>
      <c r="AL57" s="94"/>
      <c r="AM57" s="94"/>
      <c r="AN57" s="96"/>
      <c r="AO57" s="94"/>
      <c r="AP57" s="14">
        <v>900000</v>
      </c>
      <c r="AQ57" s="98" t="str">
        <f>C57</f>
        <v>정기선</v>
      </c>
      <c r="AR57" s="16">
        <v>42489</v>
      </c>
      <c r="AS57" s="16">
        <v>42492</v>
      </c>
      <c r="AT57" s="7"/>
      <c r="AU57" s="14"/>
      <c r="AV57" s="16">
        <v>42493</v>
      </c>
      <c r="AW57" s="14">
        <f>SUM(AP57-AU57-AY57)</f>
        <v>450000</v>
      </c>
      <c r="AX57" s="16">
        <v>42461</v>
      </c>
      <c r="AY57" s="84">
        <v>450000</v>
      </c>
      <c r="AZ57" s="75"/>
      <c r="BA57" s="82"/>
      <c r="BB57" s="75"/>
      <c r="BC57" s="82"/>
      <c r="BD57" s="75"/>
      <c r="BE57" s="82"/>
      <c r="BF57" s="75"/>
      <c r="BG57" s="82"/>
      <c r="BH57" s="75"/>
      <c r="BI57" s="82"/>
      <c r="BJ57" s="75"/>
      <c r="BK57" s="82"/>
    </row>
    <row r="58" spans="1:63" ht="29.25" customHeight="1">
      <c r="A58" s="98">
        <v>52</v>
      </c>
      <c r="B58" s="94" t="s">
        <v>153</v>
      </c>
      <c r="C58" s="94" t="s">
        <v>253</v>
      </c>
      <c r="D58" s="1">
        <v>42445</v>
      </c>
      <c r="E58" s="94" t="s">
        <v>91</v>
      </c>
      <c r="F58" s="94" t="s">
        <v>60</v>
      </c>
      <c r="G58" s="95" t="s">
        <v>358</v>
      </c>
      <c r="H58" s="95" t="str">
        <f>G58</f>
        <v>우리원 및 만화이미지 대외 홍보를 위한 만화도서 구입</v>
      </c>
      <c r="I58" s="95" t="s">
        <v>359</v>
      </c>
      <c r="J58" s="18">
        <v>52920</v>
      </c>
      <c r="K58" s="97"/>
      <c r="L58" s="95"/>
      <c r="M58" s="20"/>
      <c r="N58" s="94"/>
      <c r="O58" s="94"/>
      <c r="P58" s="94"/>
      <c r="Q58" s="94"/>
      <c r="R58" s="59"/>
      <c r="S58" s="40"/>
      <c r="T58" s="97"/>
      <c r="U58" s="95"/>
      <c r="V58" s="95"/>
      <c r="W58" s="95"/>
      <c r="X58" s="40"/>
      <c r="Y58" s="97"/>
      <c r="Z58" s="95" t="s">
        <v>158</v>
      </c>
      <c r="AA58" s="94" t="s">
        <v>360</v>
      </c>
      <c r="AB58" s="95" t="s">
        <v>160</v>
      </c>
      <c r="AC58" s="95"/>
      <c r="AD58" s="1">
        <v>42445</v>
      </c>
      <c r="AE58" s="1"/>
      <c r="AF58" s="1">
        <v>42446</v>
      </c>
      <c r="AG58" s="18">
        <v>47040</v>
      </c>
      <c r="AH58" s="61">
        <f t="shared" si="15"/>
        <v>0.88888888888888884</v>
      </c>
      <c r="AI58" s="94"/>
      <c r="AJ58" s="48"/>
      <c r="AK58" s="94"/>
      <c r="AL58" s="94"/>
      <c r="AM58" s="94"/>
      <c r="AN58" s="96"/>
      <c r="AO58" s="94"/>
      <c r="AP58" s="14"/>
      <c r="AQ58" s="98" t="str">
        <f>C58</f>
        <v>이효재</v>
      </c>
      <c r="AR58" s="16">
        <v>42446</v>
      </c>
      <c r="AS58" s="16">
        <v>42451</v>
      </c>
      <c r="AT58" s="7"/>
      <c r="AU58" s="14"/>
      <c r="AV58" s="16">
        <v>42461</v>
      </c>
      <c r="AW58" s="14">
        <f>SUM(AG58-AU58)</f>
        <v>47040</v>
      </c>
      <c r="AX58" s="75"/>
      <c r="AY58" s="82"/>
      <c r="AZ58" s="75"/>
      <c r="BA58" s="82"/>
      <c r="BB58" s="75"/>
      <c r="BC58" s="82"/>
      <c r="BD58" s="75"/>
      <c r="BE58" s="82"/>
      <c r="BF58" s="75"/>
      <c r="BG58" s="82"/>
      <c r="BH58" s="75"/>
      <c r="BI58" s="82"/>
      <c r="BJ58" s="75"/>
      <c r="BK58" s="82"/>
    </row>
    <row r="59" spans="1:63" ht="29.25" customHeight="1">
      <c r="A59" s="98">
        <v>53</v>
      </c>
      <c r="B59" s="94" t="s">
        <v>139</v>
      </c>
      <c r="C59" s="94" t="s">
        <v>338</v>
      </c>
      <c r="D59" s="1">
        <v>42438</v>
      </c>
      <c r="E59" s="94" t="s">
        <v>52</v>
      </c>
      <c r="F59" s="94" t="s">
        <v>60</v>
      </c>
      <c r="G59" s="95" t="s">
        <v>339</v>
      </c>
      <c r="H59" s="95" t="str">
        <f>G59</f>
        <v>만화정보유(일일만화도서) 구축용역</v>
      </c>
      <c r="I59" s="95" t="s">
        <v>351</v>
      </c>
      <c r="J59" s="18">
        <v>6600000</v>
      </c>
      <c r="K59" s="97"/>
      <c r="L59" s="95"/>
      <c r="M59" s="20"/>
      <c r="N59" s="94"/>
      <c r="O59" s="94"/>
      <c r="P59" s="94"/>
      <c r="Q59" s="94"/>
      <c r="R59" s="59"/>
      <c r="S59" s="40"/>
      <c r="T59" s="97"/>
      <c r="U59" s="95"/>
      <c r="V59" s="95"/>
      <c r="W59" s="95"/>
      <c r="X59" s="40"/>
      <c r="Y59" s="97"/>
      <c r="Z59" s="95" t="s">
        <v>340</v>
      </c>
      <c r="AA59" s="94" t="s">
        <v>341</v>
      </c>
      <c r="AB59" s="95" t="s">
        <v>342</v>
      </c>
      <c r="AC59" s="95"/>
      <c r="AD59" s="1">
        <v>42446</v>
      </c>
      <c r="AE59" s="1">
        <v>42446</v>
      </c>
      <c r="AF59" s="1">
        <v>42766</v>
      </c>
      <c r="AG59" s="18">
        <v>6000000</v>
      </c>
      <c r="AH59" s="61">
        <f t="shared" si="15"/>
        <v>0.90909090909090906</v>
      </c>
      <c r="AI59" s="94"/>
      <c r="AJ59" s="48"/>
      <c r="AK59" s="94"/>
      <c r="AL59" s="94"/>
      <c r="AM59" s="94"/>
      <c r="AN59" s="96"/>
      <c r="AO59" s="94"/>
      <c r="AP59" s="14"/>
      <c r="AQ59" s="98" t="str">
        <f>C59</f>
        <v>이규식</v>
      </c>
      <c r="AR59" s="16"/>
      <c r="AS59" s="16"/>
      <c r="AT59" s="7">
        <v>42509</v>
      </c>
      <c r="AU59" s="14">
        <v>4200000</v>
      </c>
      <c r="AV59" s="16"/>
      <c r="AW59" s="14"/>
      <c r="AX59" s="75"/>
      <c r="AY59" s="82"/>
      <c r="AZ59" s="75"/>
      <c r="BA59" s="82"/>
      <c r="BB59" s="75"/>
      <c r="BC59" s="82"/>
      <c r="BD59" s="75"/>
      <c r="BE59" s="82"/>
      <c r="BF59" s="75"/>
      <c r="BG59" s="82"/>
      <c r="BH59" s="75"/>
      <c r="BI59" s="82"/>
      <c r="BJ59" s="75"/>
      <c r="BK59" s="82"/>
    </row>
    <row r="60" spans="1:63" ht="29.25" customHeight="1">
      <c r="A60" s="98">
        <v>54</v>
      </c>
      <c r="B60" s="94" t="s">
        <v>153</v>
      </c>
      <c r="C60" s="94" t="s">
        <v>253</v>
      </c>
      <c r="D60" s="1">
        <v>42446</v>
      </c>
      <c r="E60" s="94" t="s">
        <v>52</v>
      </c>
      <c r="F60" s="94" t="s">
        <v>60</v>
      </c>
      <c r="G60" s="95" t="s">
        <v>357</v>
      </c>
      <c r="H60" s="95" t="str">
        <f t="shared" ref="H60:H61" si="20">G60</f>
        <v>2016년도 제3호 온라인 뉴스레터 제작</v>
      </c>
      <c r="I60" s="95" t="s">
        <v>207</v>
      </c>
      <c r="J60" s="18">
        <v>330000</v>
      </c>
      <c r="K60" s="97"/>
      <c r="L60" s="95"/>
      <c r="M60" s="20"/>
      <c r="N60" s="94"/>
      <c r="O60" s="94"/>
      <c r="P60" s="94"/>
      <c r="Q60" s="94"/>
      <c r="R60" s="59"/>
      <c r="S60" s="40"/>
      <c r="T60" s="97"/>
      <c r="U60" s="95"/>
      <c r="V60" s="95"/>
      <c r="W60" s="95"/>
      <c r="X60" s="40"/>
      <c r="Y60" s="97"/>
      <c r="Z60" s="95" t="s">
        <v>255</v>
      </c>
      <c r="AA60" s="98" t="s">
        <v>256</v>
      </c>
      <c r="AB60" s="95" t="s">
        <v>257</v>
      </c>
      <c r="AC60" s="95"/>
      <c r="AD60" s="1">
        <v>42446</v>
      </c>
      <c r="AE60" s="1">
        <v>42446</v>
      </c>
      <c r="AF60" s="1">
        <v>42450</v>
      </c>
      <c r="AG60" s="18">
        <v>300000</v>
      </c>
      <c r="AH60" s="61">
        <f t="shared" si="15"/>
        <v>0.90909090909090906</v>
      </c>
      <c r="AI60" s="94"/>
      <c r="AJ60" s="48"/>
      <c r="AK60" s="94"/>
      <c r="AL60" s="94"/>
      <c r="AM60" s="94"/>
      <c r="AN60" s="96"/>
      <c r="AO60" s="94"/>
      <c r="AP60" s="14"/>
      <c r="AQ60" s="98" t="str">
        <f t="shared" ref="AQ60" si="21">C60</f>
        <v>이효재</v>
      </c>
      <c r="AR60" s="16">
        <v>42450</v>
      </c>
      <c r="AS60" s="16">
        <v>42451</v>
      </c>
      <c r="AT60" s="7"/>
      <c r="AU60" s="14"/>
      <c r="AV60" s="16">
        <v>42461</v>
      </c>
      <c r="AW60" s="14">
        <f>SUM(AG60-AU60)</f>
        <v>300000</v>
      </c>
      <c r="AX60" s="75"/>
      <c r="AY60" s="82"/>
      <c r="AZ60" s="75"/>
      <c r="BA60" s="82"/>
      <c r="BB60" s="75"/>
      <c r="BC60" s="82"/>
      <c r="BD60" s="75"/>
      <c r="BE60" s="82"/>
      <c r="BF60" s="75"/>
      <c r="BG60" s="82"/>
      <c r="BH60" s="75"/>
      <c r="BI60" s="82"/>
      <c r="BJ60" s="75"/>
      <c r="BK60" s="82"/>
    </row>
    <row r="61" spans="1:63" ht="29.25" customHeight="1">
      <c r="A61" s="24">
        <v>55</v>
      </c>
      <c r="B61" s="26" t="s">
        <v>139</v>
      </c>
      <c r="C61" s="26" t="s">
        <v>140</v>
      </c>
      <c r="D61" s="25">
        <v>42445</v>
      </c>
      <c r="E61" s="26" t="s">
        <v>484</v>
      </c>
      <c r="F61" s="26" t="s">
        <v>60</v>
      </c>
      <c r="G61" s="27" t="s">
        <v>141</v>
      </c>
      <c r="H61" s="27" t="str">
        <f t="shared" si="20"/>
        <v>만화도서관 도서관리 프로그램 유지보수</v>
      </c>
      <c r="I61" s="27" t="s">
        <v>485</v>
      </c>
      <c r="J61" s="28">
        <v>9900000</v>
      </c>
      <c r="K61" s="29"/>
      <c r="L61" s="27"/>
      <c r="M61" s="37"/>
      <c r="N61" s="26"/>
      <c r="O61" s="26"/>
      <c r="P61" s="26"/>
      <c r="Q61" s="26"/>
      <c r="R61" s="60"/>
      <c r="S61" s="43"/>
      <c r="T61" s="29"/>
      <c r="U61" s="27"/>
      <c r="V61" s="27"/>
      <c r="W61" s="27"/>
      <c r="X61" s="43"/>
      <c r="Y61" s="29"/>
      <c r="Z61" s="27" t="s">
        <v>143</v>
      </c>
      <c r="AA61" s="26" t="s">
        <v>144</v>
      </c>
      <c r="AB61" s="27" t="s">
        <v>145</v>
      </c>
      <c r="AC61" s="27"/>
      <c r="AD61" s="25">
        <v>42453</v>
      </c>
      <c r="AE61" s="25">
        <v>42453</v>
      </c>
      <c r="AF61" s="25">
        <v>42735</v>
      </c>
      <c r="AG61" s="28">
        <v>9000000</v>
      </c>
      <c r="AH61" s="62">
        <f>SUM(AG61/J61)</f>
        <v>0.90909090909090906</v>
      </c>
      <c r="AI61" s="26"/>
      <c r="AJ61" s="49"/>
      <c r="AK61" s="26"/>
      <c r="AL61" s="26"/>
      <c r="AM61" s="26"/>
      <c r="AN61" s="31"/>
      <c r="AO61" s="26"/>
      <c r="AP61" s="35"/>
      <c r="AQ61" s="24" t="s">
        <v>669</v>
      </c>
      <c r="AR61" s="32"/>
      <c r="AS61" s="32"/>
      <c r="AT61" s="33"/>
      <c r="AU61" s="35"/>
      <c r="AV61" s="32"/>
      <c r="AW61" s="35"/>
      <c r="AX61" s="32">
        <v>42468</v>
      </c>
      <c r="AY61" s="83">
        <v>900000</v>
      </c>
      <c r="AZ61" s="76">
        <v>42509</v>
      </c>
      <c r="BA61" s="85">
        <v>900000</v>
      </c>
      <c r="BB61" s="76">
        <v>42544</v>
      </c>
      <c r="BC61" s="85">
        <v>900000</v>
      </c>
      <c r="BD61" s="76">
        <v>42579</v>
      </c>
      <c r="BE61" s="85">
        <v>900000</v>
      </c>
      <c r="BF61" s="76"/>
      <c r="BG61" s="85"/>
      <c r="BH61" s="76"/>
      <c r="BI61" s="85"/>
      <c r="BJ61" s="76"/>
      <c r="BK61" s="85"/>
    </row>
    <row r="62" spans="1:63" ht="29.25" customHeight="1">
      <c r="A62" s="98">
        <v>56</v>
      </c>
      <c r="B62" s="94" t="s">
        <v>83</v>
      </c>
      <c r="C62" s="94" t="s">
        <v>374</v>
      </c>
      <c r="D62" s="1">
        <v>42451</v>
      </c>
      <c r="E62" s="94" t="s">
        <v>52</v>
      </c>
      <c r="F62" s="94" t="s">
        <v>60</v>
      </c>
      <c r="G62" s="95" t="s">
        <v>369</v>
      </c>
      <c r="H62" s="95" t="str">
        <f>G62</f>
        <v>기획전시 '겨드랑이가 가렵다' 전시디자인 및 전시물 제작 설치 용역</v>
      </c>
      <c r="I62" s="95" t="s">
        <v>370</v>
      </c>
      <c r="J62" s="18">
        <v>19600000</v>
      </c>
      <c r="K62" s="97"/>
      <c r="L62" s="95"/>
      <c r="M62" s="20"/>
      <c r="N62" s="94"/>
      <c r="O62" s="94"/>
      <c r="P62" s="94"/>
      <c r="Q62" s="94"/>
      <c r="R62" s="59"/>
      <c r="S62" s="40"/>
      <c r="T62" s="97"/>
      <c r="U62" s="95"/>
      <c r="V62" s="95"/>
      <c r="W62" s="95"/>
      <c r="X62" s="40"/>
      <c r="Y62" s="97"/>
      <c r="Z62" s="95" t="s">
        <v>371</v>
      </c>
      <c r="AA62" s="94" t="s">
        <v>372</v>
      </c>
      <c r="AB62" s="95" t="s">
        <v>373</v>
      </c>
      <c r="AC62" s="95"/>
      <c r="AD62" s="1">
        <v>42454</v>
      </c>
      <c r="AE62" s="1">
        <v>42457</v>
      </c>
      <c r="AF62" s="1">
        <v>42485</v>
      </c>
      <c r="AG62" s="18">
        <v>18200000</v>
      </c>
      <c r="AH62" s="61">
        <f t="shared" ref="AH62:AH75" si="22">SUM(AG62/J62)</f>
        <v>0.9285714285714286</v>
      </c>
      <c r="AI62" s="94"/>
      <c r="AJ62" s="48"/>
      <c r="AK62" s="94"/>
      <c r="AL62" s="94"/>
      <c r="AM62" s="94"/>
      <c r="AN62" s="96"/>
      <c r="AO62" s="94"/>
      <c r="AP62" s="14"/>
      <c r="AQ62" s="98" t="str">
        <f>C62</f>
        <v>최은영</v>
      </c>
      <c r="AR62" s="16">
        <v>42485</v>
      </c>
      <c r="AS62" s="16">
        <v>42486</v>
      </c>
      <c r="AT62" s="7"/>
      <c r="AU62" s="14"/>
      <c r="AV62" s="16">
        <v>42487</v>
      </c>
      <c r="AW62" s="14">
        <f>SUM(AG62-AU62)</f>
        <v>18200000</v>
      </c>
      <c r="AX62" s="75"/>
      <c r="AY62" s="82"/>
      <c r="AZ62" s="75"/>
      <c r="BA62" s="82"/>
      <c r="BB62" s="75"/>
      <c r="BC62" s="82"/>
      <c r="BD62" s="75"/>
      <c r="BE62" s="82"/>
      <c r="BF62" s="75"/>
      <c r="BG62" s="82"/>
      <c r="BH62" s="75"/>
      <c r="BI62" s="82"/>
      <c r="BJ62" s="75"/>
      <c r="BK62" s="82"/>
    </row>
    <row r="63" spans="1:63" ht="29.25" customHeight="1">
      <c r="A63" s="98">
        <v>57</v>
      </c>
      <c r="B63" s="94" t="s">
        <v>83</v>
      </c>
      <c r="C63" s="94" t="s">
        <v>374</v>
      </c>
      <c r="D63" s="1">
        <v>42451</v>
      </c>
      <c r="E63" s="94" t="s">
        <v>52</v>
      </c>
      <c r="F63" s="94" t="s">
        <v>60</v>
      </c>
      <c r="G63" s="95" t="s">
        <v>375</v>
      </c>
      <c r="H63" s="95" t="str">
        <f t="shared" ref="H63" si="23">G63</f>
        <v>기획전시 '겨드랑이가 가렵다' 인쇄물 제작 및 출력물 제작 설치 용역</v>
      </c>
      <c r="I63" s="95" t="s">
        <v>376</v>
      </c>
      <c r="J63" s="18">
        <v>8400000</v>
      </c>
      <c r="K63" s="97"/>
      <c r="L63" s="95"/>
      <c r="M63" s="20"/>
      <c r="N63" s="94"/>
      <c r="O63" s="94"/>
      <c r="P63" s="94"/>
      <c r="Q63" s="94"/>
      <c r="R63" s="59"/>
      <c r="S63" s="40"/>
      <c r="T63" s="97"/>
      <c r="U63" s="95"/>
      <c r="V63" s="95"/>
      <c r="W63" s="95"/>
      <c r="X63" s="40"/>
      <c r="Y63" s="97"/>
      <c r="Z63" s="95" t="s">
        <v>377</v>
      </c>
      <c r="AA63" s="94" t="s">
        <v>378</v>
      </c>
      <c r="AB63" s="95" t="s">
        <v>379</v>
      </c>
      <c r="AC63" s="95"/>
      <c r="AD63" s="1">
        <v>42454</v>
      </c>
      <c r="AE63" s="1">
        <v>42457</v>
      </c>
      <c r="AF63" s="1">
        <v>42485</v>
      </c>
      <c r="AG63" s="18">
        <v>7812000</v>
      </c>
      <c r="AH63" s="61">
        <f t="shared" si="22"/>
        <v>0.93</v>
      </c>
      <c r="AI63" s="94"/>
      <c r="AJ63" s="48"/>
      <c r="AK63" s="94"/>
      <c r="AL63" s="94"/>
      <c r="AM63" s="94"/>
      <c r="AN63" s="96"/>
      <c r="AO63" s="94"/>
      <c r="AP63" s="14"/>
      <c r="AQ63" s="98" t="str">
        <f t="shared" ref="AQ63" si="24">C63</f>
        <v>최은영</v>
      </c>
      <c r="AR63" s="16">
        <v>42485</v>
      </c>
      <c r="AS63" s="16">
        <v>42486</v>
      </c>
      <c r="AT63" s="7"/>
      <c r="AU63" s="14"/>
      <c r="AV63" s="16">
        <v>42487</v>
      </c>
      <c r="AW63" s="14">
        <f>SUM(AG63-AU63)</f>
        <v>7812000</v>
      </c>
      <c r="AX63" s="75"/>
      <c r="AY63" s="82"/>
      <c r="AZ63" s="75"/>
      <c r="BA63" s="82"/>
      <c r="BB63" s="75"/>
      <c r="BC63" s="82"/>
      <c r="BD63" s="75"/>
      <c r="BE63" s="82"/>
      <c r="BF63" s="75"/>
      <c r="BG63" s="82"/>
      <c r="BH63" s="75"/>
      <c r="BI63" s="82"/>
      <c r="BJ63" s="75"/>
      <c r="BK63" s="82"/>
    </row>
    <row r="64" spans="1:63" ht="29.25" customHeight="1">
      <c r="A64" s="98">
        <v>58</v>
      </c>
      <c r="B64" s="94" t="s">
        <v>139</v>
      </c>
      <c r="C64" s="94" t="s">
        <v>140</v>
      </c>
      <c r="D64" s="1">
        <v>42453</v>
      </c>
      <c r="E64" s="94" t="s">
        <v>52</v>
      </c>
      <c r="F64" s="94" t="s">
        <v>60</v>
      </c>
      <c r="G64" s="95" t="s">
        <v>362</v>
      </c>
      <c r="H64" s="95" t="str">
        <f>G64</f>
        <v>한국만화박물관 만화도서관 열람시설 의자 수리</v>
      </c>
      <c r="I64" s="95" t="s">
        <v>363</v>
      </c>
      <c r="J64" s="18">
        <v>2649900</v>
      </c>
      <c r="K64" s="97"/>
      <c r="L64" s="95"/>
      <c r="M64" s="20"/>
      <c r="N64" s="94"/>
      <c r="O64" s="94"/>
      <c r="P64" s="94"/>
      <c r="Q64" s="94"/>
      <c r="R64" s="59"/>
      <c r="S64" s="40"/>
      <c r="T64" s="97"/>
      <c r="U64" s="95"/>
      <c r="V64" s="95"/>
      <c r="W64" s="95"/>
      <c r="X64" s="40"/>
      <c r="Y64" s="97"/>
      <c r="Z64" s="95" t="s">
        <v>364</v>
      </c>
      <c r="AA64" s="94" t="s">
        <v>365</v>
      </c>
      <c r="AB64" s="95" t="s">
        <v>366</v>
      </c>
      <c r="AC64" s="95"/>
      <c r="AD64" s="1">
        <v>42454</v>
      </c>
      <c r="AE64" s="1">
        <v>42454</v>
      </c>
      <c r="AF64" s="1">
        <v>42438</v>
      </c>
      <c r="AG64" s="18">
        <v>2435000</v>
      </c>
      <c r="AH64" s="61">
        <f t="shared" si="22"/>
        <v>0.91890260009811686</v>
      </c>
      <c r="AI64" s="94"/>
      <c r="AJ64" s="48"/>
      <c r="AK64" s="94"/>
      <c r="AL64" s="94"/>
      <c r="AM64" s="94"/>
      <c r="AN64" s="96"/>
      <c r="AO64" s="94"/>
      <c r="AP64" s="14"/>
      <c r="AQ64" s="98" t="str">
        <f>C64</f>
        <v>김연희</v>
      </c>
      <c r="AR64" s="16">
        <v>42458</v>
      </c>
      <c r="AS64" s="16">
        <v>42460</v>
      </c>
      <c r="AT64" s="7"/>
      <c r="AU64" s="14"/>
      <c r="AV64" s="16">
        <v>42465</v>
      </c>
      <c r="AW64" s="14">
        <f>SUM(AG64-AU64)</f>
        <v>2435000</v>
      </c>
      <c r="AX64" s="75"/>
      <c r="AY64" s="82"/>
      <c r="AZ64" s="75"/>
      <c r="BA64" s="82"/>
      <c r="BB64" s="75"/>
      <c r="BC64" s="82"/>
      <c r="BD64" s="75"/>
      <c r="BE64" s="82"/>
      <c r="BF64" s="75"/>
      <c r="BG64" s="82"/>
      <c r="BH64" s="75"/>
      <c r="BI64" s="82"/>
      <c r="BJ64" s="75"/>
      <c r="BK64" s="82"/>
    </row>
    <row r="65" spans="1:63" ht="29.25" customHeight="1">
      <c r="A65" s="98">
        <v>59</v>
      </c>
      <c r="B65" s="94" t="s">
        <v>75</v>
      </c>
      <c r="C65" s="94" t="s">
        <v>103</v>
      </c>
      <c r="D65" s="1">
        <v>42451</v>
      </c>
      <c r="E65" s="94" t="s">
        <v>52</v>
      </c>
      <c r="F65" s="94" t="s">
        <v>60</v>
      </c>
      <c r="G65" s="95" t="s">
        <v>361</v>
      </c>
      <c r="H65" s="95" t="str">
        <f t="shared" ref="H65" si="25">G65</f>
        <v>2016년 상반기 한국만화영상진흥원 청사 정기점검</v>
      </c>
      <c r="I65" s="95" t="s">
        <v>345</v>
      </c>
      <c r="J65" s="18">
        <v>4000000</v>
      </c>
      <c r="K65" s="97"/>
      <c r="L65" s="95"/>
      <c r="M65" s="20"/>
      <c r="N65" s="94"/>
      <c r="O65" s="94"/>
      <c r="P65" s="94"/>
      <c r="Q65" s="94"/>
      <c r="R65" s="59"/>
      <c r="S65" s="40"/>
      <c r="T65" s="97"/>
      <c r="U65" s="95"/>
      <c r="V65" s="95"/>
      <c r="W65" s="95"/>
      <c r="X65" s="40"/>
      <c r="Y65" s="97"/>
      <c r="Z65" s="95" t="s">
        <v>346</v>
      </c>
      <c r="AA65" s="94" t="s">
        <v>348</v>
      </c>
      <c r="AB65" s="95" t="s">
        <v>347</v>
      </c>
      <c r="AC65" s="95"/>
      <c r="AD65" s="1">
        <v>42454</v>
      </c>
      <c r="AE65" s="1">
        <v>42457</v>
      </c>
      <c r="AF65" s="1">
        <v>42465</v>
      </c>
      <c r="AG65" s="18">
        <v>3500000</v>
      </c>
      <c r="AH65" s="61">
        <f t="shared" si="22"/>
        <v>0.875</v>
      </c>
      <c r="AI65" s="94"/>
      <c r="AJ65" s="48"/>
      <c r="AK65" s="94"/>
      <c r="AL65" s="94"/>
      <c r="AM65" s="94"/>
      <c r="AN65" s="96"/>
      <c r="AO65" s="94"/>
      <c r="AP65" s="14"/>
      <c r="AQ65" s="98" t="str">
        <f t="shared" ref="AQ65" si="26">C65</f>
        <v>이인철</v>
      </c>
      <c r="AR65" s="16">
        <v>42465</v>
      </c>
      <c r="AS65" s="16">
        <v>42465</v>
      </c>
      <c r="AT65" s="7"/>
      <c r="AU65" s="14"/>
      <c r="AV65" s="16">
        <v>42468</v>
      </c>
      <c r="AW65" s="14">
        <f t="shared" ref="AW65" si="27">SUM(AG65-AU65)</f>
        <v>3500000</v>
      </c>
      <c r="AX65" s="75"/>
      <c r="AY65" s="82"/>
      <c r="AZ65" s="75"/>
      <c r="BA65" s="82"/>
      <c r="BB65" s="75"/>
      <c r="BC65" s="82"/>
      <c r="BD65" s="75"/>
      <c r="BE65" s="82"/>
      <c r="BF65" s="75"/>
      <c r="BG65" s="82"/>
      <c r="BH65" s="75"/>
      <c r="BI65" s="82"/>
      <c r="BJ65" s="75"/>
      <c r="BK65" s="82"/>
    </row>
    <row r="66" spans="1:63" ht="29.25" customHeight="1">
      <c r="A66" s="98">
        <v>60</v>
      </c>
      <c r="B66" s="94" t="s">
        <v>83</v>
      </c>
      <c r="C66" s="94" t="s">
        <v>259</v>
      </c>
      <c r="D66" s="1">
        <v>42458</v>
      </c>
      <c r="E66" s="94" t="s">
        <v>91</v>
      </c>
      <c r="F66" s="94" t="s">
        <v>289</v>
      </c>
      <c r="G66" s="95" t="s">
        <v>385</v>
      </c>
      <c r="H66" s="95" t="str">
        <f>G66</f>
        <v>한국만화박룸관 4D상영관 상영작 뽀로로 슈퍼썰매 대모험 임차</v>
      </c>
      <c r="I66" s="95" t="s">
        <v>386</v>
      </c>
      <c r="J66" s="18">
        <v>7500000</v>
      </c>
      <c r="K66" s="97"/>
      <c r="L66" s="95"/>
      <c r="M66" s="20"/>
      <c r="N66" s="94"/>
      <c r="O66" s="94"/>
      <c r="P66" s="94"/>
      <c r="Q66" s="94"/>
      <c r="R66" s="59"/>
      <c r="S66" s="40"/>
      <c r="T66" s="97"/>
      <c r="U66" s="95"/>
      <c r="V66" s="95"/>
      <c r="W66" s="95"/>
      <c r="X66" s="40"/>
      <c r="Y66" s="97"/>
      <c r="Z66" s="95" t="s">
        <v>387</v>
      </c>
      <c r="AA66" s="94" t="s">
        <v>388</v>
      </c>
      <c r="AB66" s="95" t="s">
        <v>389</v>
      </c>
      <c r="AC66" s="95"/>
      <c r="AD66" s="1">
        <v>42460</v>
      </c>
      <c r="AE66" s="1">
        <v>42461</v>
      </c>
      <c r="AF66" s="1">
        <v>42461</v>
      </c>
      <c r="AG66" s="18">
        <v>7500000</v>
      </c>
      <c r="AH66" s="61">
        <f t="shared" si="22"/>
        <v>1</v>
      </c>
      <c r="AI66" s="94"/>
      <c r="AJ66" s="48"/>
      <c r="AK66" s="94"/>
      <c r="AL66" s="94"/>
      <c r="AM66" s="94"/>
      <c r="AN66" s="96"/>
      <c r="AO66" s="94"/>
      <c r="AP66" s="14"/>
      <c r="AQ66" s="98" t="str">
        <f>C66</f>
        <v>김현재</v>
      </c>
      <c r="AR66" s="16">
        <v>42461</v>
      </c>
      <c r="AS66" s="16">
        <v>42461</v>
      </c>
      <c r="AT66" s="7"/>
      <c r="AU66" s="14"/>
      <c r="AV66" s="16">
        <v>42482</v>
      </c>
      <c r="AW66" s="14">
        <f>SUM(AG66-AU66)</f>
        <v>7500000</v>
      </c>
      <c r="AX66" s="75"/>
      <c r="AY66" s="82"/>
      <c r="AZ66" s="75"/>
      <c r="BA66" s="82"/>
      <c r="BB66" s="75"/>
      <c r="BC66" s="82"/>
      <c r="BD66" s="75"/>
      <c r="BE66" s="82"/>
      <c r="BF66" s="75"/>
      <c r="BG66" s="82"/>
      <c r="BH66" s="75"/>
      <c r="BI66" s="82"/>
      <c r="BJ66" s="75"/>
      <c r="BK66" s="82"/>
    </row>
    <row r="67" spans="1:63" ht="29.25" customHeight="1">
      <c r="A67" s="98">
        <v>61</v>
      </c>
      <c r="B67" s="94" t="s">
        <v>83</v>
      </c>
      <c r="C67" s="94" t="s">
        <v>259</v>
      </c>
      <c r="D67" s="1">
        <v>42458</v>
      </c>
      <c r="E67" s="94" t="s">
        <v>52</v>
      </c>
      <c r="F67" s="94" t="s">
        <v>289</v>
      </c>
      <c r="G67" s="95" t="s">
        <v>383</v>
      </c>
      <c r="H67" s="95" t="str">
        <f>G67</f>
        <v>한국만화박물관 4D상영관 어트랙션 조정</v>
      </c>
      <c r="I67" s="95" t="s">
        <v>384</v>
      </c>
      <c r="J67" s="18">
        <v>4510000</v>
      </c>
      <c r="K67" s="97"/>
      <c r="L67" s="95"/>
      <c r="M67" s="20"/>
      <c r="N67" s="94"/>
      <c r="O67" s="94"/>
      <c r="P67" s="94"/>
      <c r="Q67" s="94"/>
      <c r="R67" s="59"/>
      <c r="S67" s="40"/>
      <c r="T67" s="97"/>
      <c r="U67" s="95"/>
      <c r="V67" s="95"/>
      <c r="W67" s="95"/>
      <c r="X67" s="40"/>
      <c r="Y67" s="97"/>
      <c r="Z67" s="95" t="s">
        <v>380</v>
      </c>
      <c r="AA67" s="94" t="s">
        <v>381</v>
      </c>
      <c r="AB67" s="95" t="s">
        <v>382</v>
      </c>
      <c r="AC67" s="95"/>
      <c r="AD67" s="1">
        <v>42460</v>
      </c>
      <c r="AE67" s="1">
        <v>42460</v>
      </c>
      <c r="AF67" s="1">
        <v>42461</v>
      </c>
      <c r="AG67" s="18">
        <v>3630000</v>
      </c>
      <c r="AH67" s="61">
        <f t="shared" si="22"/>
        <v>0.80487804878048785</v>
      </c>
      <c r="AI67" s="94"/>
      <c r="AJ67" s="48"/>
      <c r="AK67" s="94"/>
      <c r="AL67" s="94"/>
      <c r="AM67" s="94"/>
      <c r="AN67" s="96"/>
      <c r="AO67" s="94"/>
      <c r="AP67" s="14"/>
      <c r="AQ67" s="98" t="str">
        <f t="shared" ref="AQ67:AQ69" si="28">C67</f>
        <v>김현재</v>
      </c>
      <c r="AR67" s="16">
        <v>42461</v>
      </c>
      <c r="AS67" s="16">
        <v>42461</v>
      </c>
      <c r="AT67" s="7"/>
      <c r="AU67" s="14"/>
      <c r="AV67" s="16">
        <v>42468</v>
      </c>
      <c r="AW67" s="14">
        <f>SUM(AG67-AU67)</f>
        <v>3630000</v>
      </c>
      <c r="AX67" s="75"/>
      <c r="AY67" s="82"/>
      <c r="AZ67" s="75"/>
      <c r="BA67" s="82"/>
      <c r="BB67" s="75"/>
      <c r="BC67" s="82"/>
      <c r="BD67" s="75"/>
      <c r="BE67" s="82"/>
      <c r="BF67" s="75"/>
      <c r="BG67" s="82"/>
      <c r="BH67" s="75"/>
      <c r="BI67" s="82"/>
      <c r="BJ67" s="75"/>
      <c r="BK67" s="82"/>
    </row>
    <row r="68" spans="1:63" ht="29.25" customHeight="1">
      <c r="A68" s="98">
        <v>62</v>
      </c>
      <c r="B68" s="94" t="s">
        <v>83</v>
      </c>
      <c r="C68" s="94" t="s">
        <v>188</v>
      </c>
      <c r="D68" s="1">
        <v>42460</v>
      </c>
      <c r="E68" s="94" t="s">
        <v>52</v>
      </c>
      <c r="F68" s="94" t="s">
        <v>60</v>
      </c>
      <c r="G68" s="95" t="s">
        <v>390</v>
      </c>
      <c r="H68" s="95" t="str">
        <f t="shared" ref="H68:H69" si="29">G68</f>
        <v>찾아가는 만화박물관 봄꽃축제 행사 용역</v>
      </c>
      <c r="I68" s="95" t="s">
        <v>391</v>
      </c>
      <c r="J68" s="18">
        <v>8184000</v>
      </c>
      <c r="K68" s="97"/>
      <c r="L68" s="95"/>
      <c r="M68" s="20"/>
      <c r="N68" s="94"/>
      <c r="O68" s="94"/>
      <c r="P68" s="94"/>
      <c r="Q68" s="94"/>
      <c r="R68" s="59"/>
      <c r="S68" s="40"/>
      <c r="T68" s="97"/>
      <c r="U68" s="95"/>
      <c r="V68" s="95"/>
      <c r="W68" s="95"/>
      <c r="X68" s="40"/>
      <c r="Y68" s="97"/>
      <c r="Z68" s="95" t="s">
        <v>150</v>
      </c>
      <c r="AA68" s="94" t="s">
        <v>151</v>
      </c>
      <c r="AB68" s="95" t="s">
        <v>152</v>
      </c>
      <c r="AC68" s="95"/>
      <c r="AD68" s="1">
        <v>42461</v>
      </c>
      <c r="AE68" s="1">
        <v>42461</v>
      </c>
      <c r="AF68" s="1">
        <v>42475</v>
      </c>
      <c r="AG68" s="18">
        <v>8107000</v>
      </c>
      <c r="AH68" s="61">
        <f t="shared" si="22"/>
        <v>0.99059139784946237</v>
      </c>
      <c r="AI68" s="94"/>
      <c r="AJ68" s="48"/>
      <c r="AK68" s="94"/>
      <c r="AL68" s="94"/>
      <c r="AM68" s="94"/>
      <c r="AN68" s="96"/>
      <c r="AO68" s="94"/>
      <c r="AP68" s="14"/>
      <c r="AQ68" s="98" t="str">
        <f t="shared" si="28"/>
        <v>박보라</v>
      </c>
      <c r="AR68" s="16">
        <v>42475</v>
      </c>
      <c r="AS68" s="16">
        <v>42478</v>
      </c>
      <c r="AT68" s="7"/>
      <c r="AU68" s="14"/>
      <c r="AV68" s="16">
        <v>42482</v>
      </c>
      <c r="AW68" s="14">
        <f>SUM(AG68-AU68)</f>
        <v>8107000</v>
      </c>
      <c r="AX68" s="75"/>
      <c r="AY68" s="82"/>
      <c r="AZ68" s="75"/>
      <c r="BA68" s="82"/>
      <c r="BB68" s="75"/>
      <c r="BC68" s="82"/>
      <c r="BD68" s="75"/>
      <c r="BE68" s="82"/>
      <c r="BF68" s="75"/>
      <c r="BG68" s="82"/>
      <c r="BH68" s="75"/>
      <c r="BI68" s="82"/>
      <c r="BJ68" s="75"/>
      <c r="BK68" s="82"/>
    </row>
    <row r="69" spans="1:63" ht="29.25" customHeight="1">
      <c r="A69" s="98">
        <v>63</v>
      </c>
      <c r="B69" s="94" t="s">
        <v>153</v>
      </c>
      <c r="C69" s="94" t="s">
        <v>253</v>
      </c>
      <c r="D69" s="1">
        <v>42429</v>
      </c>
      <c r="E69" s="94" t="s">
        <v>52</v>
      </c>
      <c r="F69" s="94" t="s">
        <v>238</v>
      </c>
      <c r="G69" s="95" t="s">
        <v>400</v>
      </c>
      <c r="H69" s="95" t="str">
        <f t="shared" si="29"/>
        <v>2016년도 한국만화영상진흥원 언론홍보 용역</v>
      </c>
      <c r="I69" s="95" t="s">
        <v>401</v>
      </c>
      <c r="J69" s="18">
        <v>72000000</v>
      </c>
      <c r="K69" s="97">
        <v>42443</v>
      </c>
      <c r="L69" s="95" t="s">
        <v>402</v>
      </c>
      <c r="M69" s="20" t="s">
        <v>403</v>
      </c>
      <c r="N69" s="94" t="s">
        <v>242</v>
      </c>
      <c r="O69" s="94" t="s">
        <v>117</v>
      </c>
      <c r="P69" s="94" t="s">
        <v>118</v>
      </c>
      <c r="Q69" s="94" t="s">
        <v>243</v>
      </c>
      <c r="R69" s="42">
        <v>72000000</v>
      </c>
      <c r="S69" s="42">
        <v>72000000</v>
      </c>
      <c r="T69" s="97">
        <v>42454</v>
      </c>
      <c r="U69" s="95">
        <v>2</v>
      </c>
      <c r="V69" s="95" t="s">
        <v>404</v>
      </c>
      <c r="W69" s="95" t="s">
        <v>405</v>
      </c>
      <c r="X69" s="42">
        <v>71700000</v>
      </c>
      <c r="Y69" s="97">
        <v>42454</v>
      </c>
      <c r="Z69" s="95" t="s">
        <v>404</v>
      </c>
      <c r="AA69" s="94" t="s">
        <v>406</v>
      </c>
      <c r="AB69" s="95" t="s">
        <v>405</v>
      </c>
      <c r="AC69" s="95">
        <v>1</v>
      </c>
      <c r="AD69" s="1">
        <v>42465</v>
      </c>
      <c r="AE69" s="1">
        <v>42465</v>
      </c>
      <c r="AF69" s="1">
        <v>42735</v>
      </c>
      <c r="AG69" s="18">
        <v>71700000</v>
      </c>
      <c r="AH69" s="61">
        <f t="shared" ref="AH69" si="30">SUM(AG69/S69)</f>
        <v>0.99583333333333335</v>
      </c>
      <c r="AI69" s="94"/>
      <c r="AJ69" s="48"/>
      <c r="AK69" s="94"/>
      <c r="AL69" s="94"/>
      <c r="AM69" s="94"/>
      <c r="AN69" s="96"/>
      <c r="AO69" s="94"/>
      <c r="AP69" s="14"/>
      <c r="AQ69" s="98" t="str">
        <f t="shared" si="28"/>
        <v>이효재</v>
      </c>
      <c r="AR69" s="16"/>
      <c r="AS69" s="16"/>
      <c r="AT69" s="7">
        <v>42494</v>
      </c>
      <c r="AU69" s="14">
        <v>35000000</v>
      </c>
      <c r="AV69" s="16"/>
      <c r="AW69" s="14"/>
      <c r="AX69" s="75"/>
      <c r="AY69" s="82"/>
      <c r="AZ69" s="75"/>
      <c r="BA69" s="82"/>
      <c r="BB69" s="75"/>
      <c r="BC69" s="82"/>
      <c r="BD69" s="75"/>
      <c r="BE69" s="82"/>
      <c r="BF69" s="75"/>
      <c r="BG69" s="82"/>
      <c r="BH69" s="75"/>
      <c r="BI69" s="82"/>
      <c r="BJ69" s="75"/>
      <c r="BK69" s="82"/>
    </row>
    <row r="70" spans="1:63" ht="29.25" customHeight="1">
      <c r="A70" s="98">
        <v>64</v>
      </c>
      <c r="B70" s="94" t="s">
        <v>393</v>
      </c>
      <c r="C70" s="94" t="s">
        <v>394</v>
      </c>
      <c r="D70" s="1">
        <v>42460</v>
      </c>
      <c r="E70" s="94" t="s">
        <v>91</v>
      </c>
      <c r="F70" s="94" t="s">
        <v>60</v>
      </c>
      <c r="G70" s="95" t="s">
        <v>395</v>
      </c>
      <c r="H70" s="95" t="str">
        <f>G70</f>
        <v>제18회 부천국제만화축제, 제5회 세계어린이만화가대회 포스터 디자인 및 제작</v>
      </c>
      <c r="I70" s="95" t="s">
        <v>396</v>
      </c>
      <c r="J70" s="18">
        <v>9000000</v>
      </c>
      <c r="K70" s="97"/>
      <c r="L70" s="95"/>
      <c r="M70" s="20"/>
      <c r="N70" s="94"/>
      <c r="O70" s="94"/>
      <c r="P70" s="94"/>
      <c r="Q70" s="94"/>
      <c r="R70" s="42"/>
      <c r="S70" s="42"/>
      <c r="T70" s="97"/>
      <c r="U70" s="95"/>
      <c r="V70" s="95"/>
      <c r="W70" s="95"/>
      <c r="X70" s="40"/>
      <c r="Y70" s="97"/>
      <c r="Z70" s="95" t="s">
        <v>397</v>
      </c>
      <c r="AA70" s="94" t="s">
        <v>398</v>
      </c>
      <c r="AB70" s="95" t="s">
        <v>399</v>
      </c>
      <c r="AC70" s="95"/>
      <c r="AD70" s="1">
        <v>42465</v>
      </c>
      <c r="AE70" s="1"/>
      <c r="AF70" s="1">
        <v>42489</v>
      </c>
      <c r="AG70" s="18">
        <v>8600000</v>
      </c>
      <c r="AH70" s="61">
        <f t="shared" si="22"/>
        <v>0.9555555555555556</v>
      </c>
      <c r="AI70" s="94"/>
      <c r="AJ70" s="48"/>
      <c r="AK70" s="94"/>
      <c r="AL70" s="94"/>
      <c r="AM70" s="94"/>
      <c r="AN70" s="96"/>
      <c r="AO70" s="94"/>
      <c r="AP70" s="14"/>
      <c r="AQ70" s="98" t="str">
        <f>C70</f>
        <v>박소연</v>
      </c>
      <c r="AR70" s="16">
        <v>42489</v>
      </c>
      <c r="AS70" s="16">
        <v>42494</v>
      </c>
      <c r="AT70" s="7"/>
      <c r="AU70" s="14"/>
      <c r="AV70" s="16">
        <v>42502</v>
      </c>
      <c r="AW70" s="14">
        <f>SUM(AG70-AU70)</f>
        <v>8600000</v>
      </c>
      <c r="AX70" s="75"/>
      <c r="AY70" s="82"/>
      <c r="AZ70" s="75"/>
      <c r="BA70" s="82"/>
      <c r="BB70" s="75"/>
      <c r="BC70" s="82"/>
      <c r="BD70" s="75"/>
      <c r="BE70" s="82"/>
      <c r="BF70" s="75"/>
      <c r="BG70" s="82"/>
      <c r="BH70" s="75"/>
      <c r="BI70" s="82"/>
      <c r="BJ70" s="75"/>
      <c r="BK70" s="82"/>
    </row>
    <row r="71" spans="1:63" ht="29.25" customHeight="1">
      <c r="A71" s="98">
        <v>65</v>
      </c>
      <c r="B71" s="94" t="s">
        <v>83</v>
      </c>
      <c r="C71" s="94" t="s">
        <v>205</v>
      </c>
      <c r="D71" s="1">
        <v>42468</v>
      </c>
      <c r="E71" s="94" t="s">
        <v>52</v>
      </c>
      <c r="F71" s="94" t="s">
        <v>60</v>
      </c>
      <c r="G71" s="95" t="s">
        <v>428</v>
      </c>
      <c r="H71" s="95" t="str">
        <f>G71</f>
        <v>기획전시 순정만화전 전시 디자인 용역</v>
      </c>
      <c r="I71" s="95" t="s">
        <v>207</v>
      </c>
      <c r="J71" s="18">
        <v>8360000</v>
      </c>
      <c r="K71" s="97"/>
      <c r="L71" s="95"/>
      <c r="M71" s="20"/>
      <c r="N71" s="94"/>
      <c r="O71" s="94"/>
      <c r="P71" s="94"/>
      <c r="Q71" s="94"/>
      <c r="R71" s="59"/>
      <c r="S71" s="40"/>
      <c r="T71" s="97"/>
      <c r="U71" s="95"/>
      <c r="V71" s="95"/>
      <c r="W71" s="95"/>
      <c r="X71" s="40"/>
      <c r="Y71" s="97"/>
      <c r="Z71" s="95" t="s">
        <v>208</v>
      </c>
      <c r="AA71" s="98" t="s">
        <v>236</v>
      </c>
      <c r="AB71" s="95" t="s">
        <v>212</v>
      </c>
      <c r="AC71" s="95"/>
      <c r="AD71" s="1">
        <v>42471</v>
      </c>
      <c r="AE71" s="1">
        <v>42472</v>
      </c>
      <c r="AF71" s="1">
        <v>42501</v>
      </c>
      <c r="AG71" s="18">
        <v>7524000</v>
      </c>
      <c r="AH71" s="61">
        <f t="shared" si="22"/>
        <v>0.9</v>
      </c>
      <c r="AI71" s="94"/>
      <c r="AJ71" s="48"/>
      <c r="AK71" s="94"/>
      <c r="AL71" s="94"/>
      <c r="AM71" s="94"/>
      <c r="AN71" s="96"/>
      <c r="AO71" s="94"/>
      <c r="AP71" s="14"/>
      <c r="AQ71" s="98" t="str">
        <f>C71</f>
        <v>서정임</v>
      </c>
      <c r="AR71" s="16">
        <v>42501</v>
      </c>
      <c r="AS71" s="16">
        <v>42503</v>
      </c>
      <c r="AT71" s="7"/>
      <c r="AU71" s="14"/>
      <c r="AV71" s="16">
        <v>42509</v>
      </c>
      <c r="AW71" s="14">
        <f>SUM(AG71-AU71)</f>
        <v>7524000</v>
      </c>
      <c r="AX71" s="75"/>
      <c r="AY71" s="82"/>
      <c r="AZ71" s="75"/>
      <c r="BA71" s="82"/>
      <c r="BB71" s="75"/>
      <c r="BC71" s="82"/>
      <c r="BD71" s="75"/>
      <c r="BE71" s="82"/>
      <c r="BF71" s="75"/>
      <c r="BG71" s="82"/>
      <c r="BH71" s="75"/>
      <c r="BI71" s="82"/>
      <c r="BJ71" s="75"/>
      <c r="BK71" s="82"/>
    </row>
    <row r="72" spans="1:63" ht="29.25" customHeight="1">
      <c r="A72" s="98">
        <v>66</v>
      </c>
      <c r="B72" s="94" t="s">
        <v>201</v>
      </c>
      <c r="C72" s="94" t="s">
        <v>414</v>
      </c>
      <c r="D72" s="1">
        <v>42454</v>
      </c>
      <c r="E72" s="94" t="s">
        <v>52</v>
      </c>
      <c r="F72" s="94" t="s">
        <v>60</v>
      </c>
      <c r="G72" s="95" t="s">
        <v>415</v>
      </c>
      <c r="H72" s="95" t="str">
        <f t="shared" ref="H72:H76" si="31">G72</f>
        <v>웹툰창작체험관 교육 콘텐츠 개발 용역</v>
      </c>
      <c r="I72" s="95" t="s">
        <v>416</v>
      </c>
      <c r="J72" s="18">
        <v>21974400</v>
      </c>
      <c r="K72" s="97"/>
      <c r="L72" s="95"/>
      <c r="M72" s="20"/>
      <c r="N72" s="94"/>
      <c r="O72" s="94"/>
      <c r="P72" s="94"/>
      <c r="Q72" s="94"/>
      <c r="R72" s="59"/>
      <c r="S72" s="40"/>
      <c r="T72" s="97"/>
      <c r="U72" s="95"/>
      <c r="V72" s="95"/>
      <c r="W72" s="95"/>
      <c r="X72" s="40"/>
      <c r="Y72" s="97"/>
      <c r="Z72" s="95" t="s">
        <v>417</v>
      </c>
      <c r="AA72" s="94" t="s">
        <v>418</v>
      </c>
      <c r="AB72" s="95" t="s">
        <v>419</v>
      </c>
      <c r="AC72" s="95"/>
      <c r="AD72" s="1">
        <v>42472</v>
      </c>
      <c r="AE72" s="1">
        <v>42472</v>
      </c>
      <c r="AF72" s="1">
        <v>42545</v>
      </c>
      <c r="AG72" s="18">
        <v>21505000</v>
      </c>
      <c r="AH72" s="61">
        <f t="shared" si="22"/>
        <v>0.97863877967088975</v>
      </c>
      <c r="AI72" s="94"/>
      <c r="AJ72" s="48"/>
      <c r="AK72" s="94"/>
      <c r="AL72" s="94"/>
      <c r="AM72" s="94"/>
      <c r="AN72" s="96"/>
      <c r="AO72" s="94"/>
      <c r="AP72" s="14"/>
      <c r="AQ72" s="98" t="str">
        <f t="shared" ref="AQ72:AQ76" si="32">C72</f>
        <v>심현필</v>
      </c>
      <c r="AR72" s="16">
        <v>42545</v>
      </c>
      <c r="AS72" s="16">
        <v>42558</v>
      </c>
      <c r="AT72" s="7"/>
      <c r="AU72" s="14"/>
      <c r="AV72" s="16">
        <v>42565</v>
      </c>
      <c r="AW72" s="14">
        <f>SUM(AG72-AU72)</f>
        <v>21505000</v>
      </c>
      <c r="AX72" s="75"/>
      <c r="AY72" s="82"/>
      <c r="AZ72" s="75"/>
      <c r="BA72" s="82"/>
      <c r="BB72" s="75"/>
      <c r="BC72" s="82"/>
      <c r="BD72" s="75"/>
      <c r="BE72" s="82"/>
      <c r="BF72" s="75"/>
      <c r="BG72" s="82"/>
      <c r="BH72" s="75"/>
      <c r="BI72" s="82"/>
      <c r="BJ72" s="75"/>
      <c r="BK72" s="82"/>
    </row>
    <row r="73" spans="1:63" ht="29.25" customHeight="1">
      <c r="A73" s="98">
        <v>67</v>
      </c>
      <c r="B73" s="94" t="s">
        <v>393</v>
      </c>
      <c r="C73" s="94" t="s">
        <v>425</v>
      </c>
      <c r="D73" s="1">
        <v>42471</v>
      </c>
      <c r="E73" s="94" t="s">
        <v>52</v>
      </c>
      <c r="F73" s="94" t="s">
        <v>60</v>
      </c>
      <c r="G73" s="95" t="s">
        <v>426</v>
      </c>
      <c r="H73" s="95" t="str">
        <f t="shared" si="31"/>
        <v>제18회 부천국제만화축제 홈페이지 리뉴얼 및 온라인 마케팅 용역</v>
      </c>
      <c r="I73" s="95" t="s">
        <v>427</v>
      </c>
      <c r="J73" s="18">
        <v>20900000</v>
      </c>
      <c r="K73" s="97"/>
      <c r="L73" s="95"/>
      <c r="M73" s="95"/>
      <c r="N73" s="94"/>
      <c r="O73" s="94"/>
      <c r="P73" s="94"/>
      <c r="Q73" s="94"/>
      <c r="R73" s="59"/>
      <c r="S73" s="40"/>
      <c r="T73" s="97"/>
      <c r="U73" s="95"/>
      <c r="V73" s="95"/>
      <c r="W73" s="95"/>
      <c r="X73" s="40"/>
      <c r="Y73" s="97"/>
      <c r="Z73" s="95" t="s">
        <v>106</v>
      </c>
      <c r="AA73" s="133" t="s">
        <v>915</v>
      </c>
      <c r="AB73" s="95" t="s">
        <v>107</v>
      </c>
      <c r="AC73" s="95"/>
      <c r="AD73" s="1">
        <v>42472</v>
      </c>
      <c r="AE73" s="1">
        <v>42472</v>
      </c>
      <c r="AF73" s="1">
        <v>42613</v>
      </c>
      <c r="AG73" s="18">
        <v>20020000</v>
      </c>
      <c r="AH73" s="61">
        <f t="shared" si="22"/>
        <v>0.95789473684210524</v>
      </c>
      <c r="AI73" s="94"/>
      <c r="AJ73" s="48"/>
      <c r="AK73" s="94"/>
      <c r="AL73" s="94"/>
      <c r="AM73" s="94"/>
      <c r="AN73" s="96"/>
      <c r="AO73" s="94"/>
      <c r="AP73" s="14"/>
      <c r="AQ73" s="98" t="str">
        <f t="shared" si="32"/>
        <v>박혜수</v>
      </c>
      <c r="AR73" s="16"/>
      <c r="AS73" s="16"/>
      <c r="AT73" s="7">
        <v>42494</v>
      </c>
      <c r="AU73" s="14">
        <v>14014000</v>
      </c>
      <c r="AV73" s="16"/>
      <c r="AW73" s="14"/>
      <c r="AX73" s="75"/>
      <c r="AY73" s="82"/>
      <c r="AZ73" s="75"/>
      <c r="BA73" s="82"/>
      <c r="BB73" s="75"/>
      <c r="BC73" s="82"/>
      <c r="BD73" s="75"/>
      <c r="BE73" s="82"/>
      <c r="BF73" s="75"/>
      <c r="BG73" s="82"/>
      <c r="BH73" s="75"/>
      <c r="BI73" s="82"/>
      <c r="BJ73" s="75"/>
      <c r="BK73" s="82"/>
    </row>
    <row r="74" spans="1:63" ht="29.25" customHeight="1">
      <c r="A74" s="98">
        <v>68</v>
      </c>
      <c r="B74" s="94" t="s">
        <v>139</v>
      </c>
      <c r="C74" s="94" t="s">
        <v>338</v>
      </c>
      <c r="D74" s="1">
        <v>42459</v>
      </c>
      <c r="E74" s="94" t="s">
        <v>52</v>
      </c>
      <c r="F74" s="94" t="s">
        <v>269</v>
      </c>
      <c r="G74" s="95" t="s">
        <v>420</v>
      </c>
      <c r="H74" s="95" t="str">
        <f t="shared" si="31"/>
        <v>디지털만화규장각 만화DB제공 용역</v>
      </c>
      <c r="I74" s="95" t="s">
        <v>421</v>
      </c>
      <c r="J74" s="18">
        <v>18600000</v>
      </c>
      <c r="K74" s="97">
        <v>42464</v>
      </c>
      <c r="L74" s="95"/>
      <c r="M74" s="20">
        <v>0.9</v>
      </c>
      <c r="N74" s="94" t="s">
        <v>242</v>
      </c>
      <c r="O74" s="94" t="s">
        <v>117</v>
      </c>
      <c r="P74" s="94" t="s">
        <v>118</v>
      </c>
      <c r="Q74" s="94" t="s">
        <v>275</v>
      </c>
      <c r="R74" s="42">
        <v>18600000</v>
      </c>
      <c r="S74" s="42">
        <v>18590250</v>
      </c>
      <c r="T74" s="97">
        <v>42467</v>
      </c>
      <c r="U74" s="95">
        <v>3</v>
      </c>
      <c r="V74" s="95" t="s">
        <v>422</v>
      </c>
      <c r="W74" s="95" t="s">
        <v>423</v>
      </c>
      <c r="X74" s="42">
        <v>17200000</v>
      </c>
      <c r="Y74" s="97">
        <v>42466</v>
      </c>
      <c r="Z74" s="95" t="s">
        <v>422</v>
      </c>
      <c r="AA74" s="94" t="s">
        <v>424</v>
      </c>
      <c r="AB74" s="95" t="s">
        <v>423</v>
      </c>
      <c r="AC74" s="95">
        <v>1</v>
      </c>
      <c r="AD74" s="1">
        <v>42475</v>
      </c>
      <c r="AE74" s="1">
        <v>42478</v>
      </c>
      <c r="AF74" s="1">
        <v>42766</v>
      </c>
      <c r="AG74" s="18">
        <v>17200000</v>
      </c>
      <c r="AH74" s="61">
        <f t="shared" ref="AH74" si="33">SUM(AG74/S74)</f>
        <v>0.92521617514557364</v>
      </c>
      <c r="AI74" s="94"/>
      <c r="AJ74" s="48"/>
      <c r="AK74" s="94"/>
      <c r="AL74" s="94"/>
      <c r="AM74" s="94"/>
      <c r="AN74" s="96"/>
      <c r="AO74" s="94"/>
      <c r="AP74" s="14"/>
      <c r="AQ74" s="98" t="str">
        <f t="shared" si="32"/>
        <v>이규식</v>
      </c>
      <c r="AR74" s="16"/>
      <c r="AS74" s="16"/>
      <c r="AT74" s="7">
        <v>42486</v>
      </c>
      <c r="AU74" s="14">
        <v>12040000</v>
      </c>
      <c r="AV74" s="16"/>
      <c r="AW74" s="14"/>
      <c r="AX74" s="75"/>
      <c r="AY74" s="82"/>
      <c r="AZ74" s="75"/>
      <c r="BA74" s="82"/>
      <c r="BB74" s="75"/>
      <c r="BC74" s="82"/>
      <c r="BD74" s="75"/>
      <c r="BE74" s="82"/>
      <c r="BF74" s="75"/>
      <c r="BG74" s="82"/>
      <c r="BH74" s="75"/>
      <c r="BI74" s="82"/>
      <c r="BJ74" s="75"/>
      <c r="BK74" s="82"/>
    </row>
    <row r="75" spans="1:63" ht="29.25" customHeight="1">
      <c r="A75" s="98">
        <v>69</v>
      </c>
      <c r="B75" s="94" t="s">
        <v>407</v>
      </c>
      <c r="C75" s="94" t="s">
        <v>408</v>
      </c>
      <c r="D75" s="1">
        <v>42474</v>
      </c>
      <c r="E75" s="94" t="s">
        <v>52</v>
      </c>
      <c r="F75" s="94" t="s">
        <v>60</v>
      </c>
      <c r="G75" s="95" t="s">
        <v>409</v>
      </c>
      <c r="H75" s="95" t="str">
        <f t="shared" si="31"/>
        <v>성과관리체계 및 운영방안 구축 연구용역</v>
      </c>
      <c r="I75" s="95" t="s">
        <v>410</v>
      </c>
      <c r="J75" s="18">
        <v>19000000</v>
      </c>
      <c r="K75" s="97"/>
      <c r="L75" s="95"/>
      <c r="M75" s="95"/>
      <c r="N75" s="94"/>
      <c r="O75" s="94"/>
      <c r="P75" s="94"/>
      <c r="Q75" s="94"/>
      <c r="R75" s="59"/>
      <c r="S75" s="40"/>
      <c r="T75" s="97"/>
      <c r="U75" s="95"/>
      <c r="V75" s="95"/>
      <c r="W75" s="95"/>
      <c r="X75" s="40"/>
      <c r="Y75" s="97"/>
      <c r="Z75" s="95" t="s">
        <v>411</v>
      </c>
      <c r="AA75" s="94" t="s">
        <v>412</v>
      </c>
      <c r="AB75" s="95" t="s">
        <v>413</v>
      </c>
      <c r="AC75" s="95"/>
      <c r="AD75" s="1">
        <v>42478</v>
      </c>
      <c r="AE75" s="1">
        <v>42478</v>
      </c>
      <c r="AF75" s="1">
        <v>42538</v>
      </c>
      <c r="AG75" s="18">
        <v>18000000</v>
      </c>
      <c r="AH75" s="61">
        <f t="shared" si="22"/>
        <v>0.94736842105263153</v>
      </c>
      <c r="AI75" s="94"/>
      <c r="AJ75" s="48"/>
      <c r="AK75" s="94"/>
      <c r="AL75" s="94"/>
      <c r="AM75" s="94"/>
      <c r="AN75" s="96"/>
      <c r="AO75" s="94"/>
      <c r="AP75" s="14"/>
      <c r="AQ75" s="98" t="str">
        <f t="shared" si="32"/>
        <v>강은혜</v>
      </c>
      <c r="AR75" s="16">
        <v>42538</v>
      </c>
      <c r="AS75" s="16">
        <v>42556</v>
      </c>
      <c r="AT75" s="7"/>
      <c r="AU75" s="14"/>
      <c r="AV75" s="16">
        <v>42565</v>
      </c>
      <c r="AW75" s="14">
        <f>SUM(AG75-AU75)</f>
        <v>18000000</v>
      </c>
      <c r="AX75" s="75"/>
      <c r="AY75" s="82"/>
      <c r="AZ75" s="75"/>
      <c r="BA75" s="82"/>
      <c r="BB75" s="75"/>
      <c r="BC75" s="82"/>
      <c r="BD75" s="75"/>
      <c r="BE75" s="82"/>
      <c r="BF75" s="75"/>
      <c r="BG75" s="82"/>
      <c r="BH75" s="75"/>
      <c r="BI75" s="82"/>
      <c r="BJ75" s="75"/>
      <c r="BK75" s="82"/>
    </row>
    <row r="76" spans="1:63" ht="29.25" customHeight="1">
      <c r="A76" s="24">
        <v>70</v>
      </c>
      <c r="B76" s="26" t="s">
        <v>75</v>
      </c>
      <c r="C76" s="26" t="s">
        <v>103</v>
      </c>
      <c r="D76" s="25">
        <v>42474</v>
      </c>
      <c r="E76" s="26" t="s">
        <v>52</v>
      </c>
      <c r="F76" s="26" t="s">
        <v>60</v>
      </c>
      <c r="G76" s="27" t="s">
        <v>429</v>
      </c>
      <c r="H76" s="27" t="str">
        <f t="shared" si="31"/>
        <v>2016년 한국만화영상진흥원 통합사업관리시스템 유지보수</v>
      </c>
      <c r="I76" s="27" t="s">
        <v>430</v>
      </c>
      <c r="J76" s="28">
        <v>10000000</v>
      </c>
      <c r="K76" s="29"/>
      <c r="L76" s="27"/>
      <c r="M76" s="27"/>
      <c r="N76" s="26"/>
      <c r="O76" s="26"/>
      <c r="P76" s="26"/>
      <c r="Q76" s="26"/>
      <c r="R76" s="60"/>
      <c r="S76" s="43"/>
      <c r="T76" s="29"/>
      <c r="U76" s="27"/>
      <c r="V76" s="27"/>
      <c r="W76" s="27"/>
      <c r="X76" s="43"/>
      <c r="Y76" s="29"/>
      <c r="Z76" s="27" t="s">
        <v>431</v>
      </c>
      <c r="AA76" s="26" t="s">
        <v>432</v>
      </c>
      <c r="AB76" s="27" t="s">
        <v>433</v>
      </c>
      <c r="AC76" s="27"/>
      <c r="AD76" s="25">
        <v>42481</v>
      </c>
      <c r="AE76" s="25">
        <v>42491</v>
      </c>
      <c r="AF76" s="25">
        <v>42735</v>
      </c>
      <c r="AG76" s="28">
        <v>8800000</v>
      </c>
      <c r="AH76" s="62">
        <f>SUM(AG76/J76)</f>
        <v>0.88</v>
      </c>
      <c r="AI76" s="26"/>
      <c r="AJ76" s="49"/>
      <c r="AK76" s="26"/>
      <c r="AL76" s="26"/>
      <c r="AM76" s="26"/>
      <c r="AN76" s="31"/>
      <c r="AO76" s="26"/>
      <c r="AP76" s="35"/>
      <c r="AQ76" s="24" t="str">
        <f t="shared" si="32"/>
        <v>이인철</v>
      </c>
      <c r="AR76" s="32"/>
      <c r="AS76" s="32"/>
      <c r="AT76" s="33"/>
      <c r="AU76" s="35"/>
      <c r="AV76" s="32"/>
      <c r="AW76" s="35"/>
      <c r="AX76" s="32">
        <v>42534</v>
      </c>
      <c r="AY76" s="83">
        <v>1100000</v>
      </c>
      <c r="AZ76" s="32">
        <v>42555</v>
      </c>
      <c r="BA76" s="83">
        <v>1100000</v>
      </c>
      <c r="BB76" s="32"/>
      <c r="BC76" s="85"/>
      <c r="BD76" s="32"/>
      <c r="BE76" s="85"/>
      <c r="BF76" s="32"/>
      <c r="BG76" s="85"/>
      <c r="BH76" s="32"/>
      <c r="BI76" s="85"/>
      <c r="BJ76" s="32"/>
      <c r="BK76" s="85"/>
    </row>
    <row r="77" spans="1:63" ht="29.25" customHeight="1">
      <c r="A77" s="98">
        <v>71</v>
      </c>
      <c r="B77" s="94" t="s">
        <v>58</v>
      </c>
      <c r="C77" s="94" t="s">
        <v>434</v>
      </c>
      <c r="D77" s="1">
        <v>42474</v>
      </c>
      <c r="E77" s="94" t="s">
        <v>52</v>
      </c>
      <c r="F77" s="94" t="s">
        <v>60</v>
      </c>
      <c r="G77" s="95" t="s">
        <v>435</v>
      </c>
      <c r="H77" s="95" t="str">
        <f>G77</f>
        <v>2016 한중일 신인만화가 콘테스트 참가자 항공권 구매 및 부대업무 용역</v>
      </c>
      <c r="I77" s="95" t="s">
        <v>436</v>
      </c>
      <c r="J77" s="18">
        <v>4520940</v>
      </c>
      <c r="K77" s="97"/>
      <c r="L77" s="95"/>
      <c r="M77" s="95"/>
      <c r="N77" s="94"/>
      <c r="O77" s="94"/>
      <c r="P77" s="94"/>
      <c r="Q77" s="94"/>
      <c r="R77" s="59"/>
      <c r="S77" s="40"/>
      <c r="T77" s="97"/>
      <c r="U77" s="95"/>
      <c r="V77" s="95"/>
      <c r="W77" s="95"/>
      <c r="X77" s="40"/>
      <c r="Y77" s="97"/>
      <c r="Z77" s="95" t="s">
        <v>437</v>
      </c>
      <c r="AA77" s="94" t="s">
        <v>438</v>
      </c>
      <c r="AB77" s="95" t="s">
        <v>439</v>
      </c>
      <c r="AC77" s="95"/>
      <c r="AD77" s="1">
        <v>42482</v>
      </c>
      <c r="AE77" s="1">
        <v>42482</v>
      </c>
      <c r="AF77" s="1">
        <v>42487</v>
      </c>
      <c r="AG77" s="18">
        <v>4480940</v>
      </c>
      <c r="AH77" s="61">
        <f t="shared" ref="AH77:AH80" si="34">SUM(AG77/J77)</f>
        <v>0.99115228248992471</v>
      </c>
      <c r="AI77" s="94"/>
      <c r="AJ77" s="48"/>
      <c r="AK77" s="94"/>
      <c r="AL77" s="94"/>
      <c r="AM77" s="94"/>
      <c r="AN77" s="96"/>
      <c r="AO77" s="94"/>
      <c r="AP77" s="14"/>
      <c r="AQ77" s="98" t="str">
        <f>C77</f>
        <v>김현덕</v>
      </c>
      <c r="AR77" s="16">
        <v>42486</v>
      </c>
      <c r="AS77" s="16">
        <v>42486</v>
      </c>
      <c r="AT77" s="7"/>
      <c r="AU77" s="14"/>
      <c r="AV77" s="16">
        <v>42487</v>
      </c>
      <c r="AW77" s="14">
        <f>SUM(AG77-AU77)</f>
        <v>4480940</v>
      </c>
      <c r="AX77" s="75"/>
      <c r="AY77" s="82"/>
      <c r="AZ77" s="75"/>
      <c r="BA77" s="82"/>
      <c r="BB77" s="75"/>
      <c r="BC77" s="82"/>
      <c r="BD77" s="75"/>
      <c r="BE77" s="82"/>
      <c r="BF77" s="75"/>
      <c r="BG77" s="82"/>
      <c r="BH77" s="75"/>
      <c r="BI77" s="82"/>
      <c r="BJ77" s="75"/>
      <c r="BK77" s="82"/>
    </row>
    <row r="78" spans="1:63" ht="29.25" customHeight="1">
      <c r="A78" s="98">
        <v>72</v>
      </c>
      <c r="B78" s="94" t="s">
        <v>83</v>
      </c>
      <c r="C78" s="94" t="s">
        <v>259</v>
      </c>
      <c r="D78" s="1">
        <v>42481</v>
      </c>
      <c r="E78" s="94" t="s">
        <v>52</v>
      </c>
      <c r="F78" s="94" t="s">
        <v>60</v>
      </c>
      <c r="G78" s="95" t="s">
        <v>440</v>
      </c>
      <c r="H78" s="95" t="str">
        <f t="shared" ref="H78:H79" si="35">G78</f>
        <v>2016 한국만화박물관 어린이날 이벤트 행사 용역</v>
      </c>
      <c r="I78" s="95" t="s">
        <v>391</v>
      </c>
      <c r="J78" s="18">
        <v>9317000</v>
      </c>
      <c r="K78" s="97"/>
      <c r="L78" s="95"/>
      <c r="M78" s="95"/>
      <c r="N78" s="94"/>
      <c r="O78" s="94"/>
      <c r="P78" s="94"/>
      <c r="Q78" s="94"/>
      <c r="R78" s="59"/>
      <c r="S78" s="40"/>
      <c r="T78" s="97"/>
      <c r="U78" s="95"/>
      <c r="V78" s="95"/>
      <c r="W78" s="95"/>
      <c r="X78" s="40"/>
      <c r="Y78" s="97"/>
      <c r="Z78" s="95" t="s">
        <v>150</v>
      </c>
      <c r="AA78" s="94" t="s">
        <v>151</v>
      </c>
      <c r="AB78" s="95" t="s">
        <v>152</v>
      </c>
      <c r="AC78" s="95"/>
      <c r="AD78" s="1">
        <v>42485</v>
      </c>
      <c r="AE78" s="1">
        <v>42485</v>
      </c>
      <c r="AF78" s="1">
        <v>42507</v>
      </c>
      <c r="AG78" s="18">
        <v>9075000</v>
      </c>
      <c r="AH78" s="61">
        <f t="shared" si="34"/>
        <v>0.97402597402597402</v>
      </c>
      <c r="AI78" s="94" t="s">
        <v>480</v>
      </c>
      <c r="AJ78" s="16">
        <v>42492</v>
      </c>
      <c r="AK78" s="94" t="s">
        <v>481</v>
      </c>
      <c r="AL78" s="94"/>
      <c r="AM78" s="94"/>
      <c r="AN78" s="96"/>
      <c r="AO78" s="94"/>
      <c r="AP78" s="14">
        <v>10967000</v>
      </c>
      <c r="AQ78" s="98" t="str">
        <f t="shared" ref="AQ78:AQ79" si="36">C78</f>
        <v>김현재</v>
      </c>
      <c r="AR78" s="16">
        <v>42507</v>
      </c>
      <c r="AS78" s="16">
        <v>42508</v>
      </c>
      <c r="AT78" s="7"/>
      <c r="AU78" s="14"/>
      <c r="AV78" s="16">
        <v>42514</v>
      </c>
      <c r="AW78" s="14">
        <f>SUM(AP78-AU78)</f>
        <v>10967000</v>
      </c>
      <c r="AX78" s="75"/>
      <c r="AY78" s="82"/>
      <c r="AZ78" s="75"/>
      <c r="BA78" s="82"/>
      <c r="BB78" s="75"/>
      <c r="BC78" s="82"/>
      <c r="BD78" s="75"/>
      <c r="BE78" s="82"/>
      <c r="BF78" s="75"/>
      <c r="BG78" s="82"/>
      <c r="BH78" s="75"/>
      <c r="BI78" s="82"/>
      <c r="BJ78" s="75"/>
      <c r="BK78" s="82"/>
    </row>
    <row r="79" spans="1:63" ht="29.25" customHeight="1">
      <c r="A79" s="98">
        <v>73</v>
      </c>
      <c r="B79" s="94" t="s">
        <v>441</v>
      </c>
      <c r="C79" s="94" t="s">
        <v>146</v>
      </c>
      <c r="D79" s="1">
        <v>42481</v>
      </c>
      <c r="E79" s="94" t="s">
        <v>195</v>
      </c>
      <c r="F79" s="94" t="s">
        <v>60</v>
      </c>
      <c r="G79" s="95" t="s">
        <v>442</v>
      </c>
      <c r="H79" s="95" t="str">
        <f t="shared" si="35"/>
        <v>공공시설 내 만화카페 및 갤러리 조성공사</v>
      </c>
      <c r="I79" s="95" t="s">
        <v>443</v>
      </c>
      <c r="J79" s="18">
        <v>19980000</v>
      </c>
      <c r="K79" s="97"/>
      <c r="L79" s="95"/>
      <c r="M79" s="95"/>
      <c r="N79" s="94"/>
      <c r="O79" s="94"/>
      <c r="P79" s="94"/>
      <c r="Q79" s="94"/>
      <c r="R79" s="59"/>
      <c r="S79" s="40"/>
      <c r="T79" s="97"/>
      <c r="U79" s="95"/>
      <c r="V79" s="95"/>
      <c r="W79" s="95"/>
      <c r="X79" s="40"/>
      <c r="Y79" s="97"/>
      <c r="Z79" s="95" t="s">
        <v>344</v>
      </c>
      <c r="AA79" s="94" t="s">
        <v>282</v>
      </c>
      <c r="AB79" s="95" t="s">
        <v>283</v>
      </c>
      <c r="AC79" s="95"/>
      <c r="AD79" s="1">
        <v>42486</v>
      </c>
      <c r="AE79" s="1">
        <v>42486</v>
      </c>
      <c r="AF79" s="1">
        <v>42499</v>
      </c>
      <c r="AG79" s="18">
        <v>19200000</v>
      </c>
      <c r="AH79" s="61">
        <f t="shared" si="34"/>
        <v>0.96096096096096095</v>
      </c>
      <c r="AI79" s="94"/>
      <c r="AJ79" s="48"/>
      <c r="AK79" s="94"/>
      <c r="AL79" s="94"/>
      <c r="AM79" s="94"/>
      <c r="AN79" s="96"/>
      <c r="AO79" s="94"/>
      <c r="AP79" s="14"/>
      <c r="AQ79" s="98" t="str">
        <f t="shared" si="36"/>
        <v>이소현</v>
      </c>
      <c r="AR79" s="16">
        <v>42499</v>
      </c>
      <c r="AS79" s="16">
        <v>42499</v>
      </c>
      <c r="AT79" s="7"/>
      <c r="AU79" s="14"/>
      <c r="AV79" s="16">
        <v>42502</v>
      </c>
      <c r="AW79" s="14">
        <f>SUM(AG79-AU79)</f>
        <v>19200000</v>
      </c>
      <c r="AX79" s="75"/>
      <c r="AY79" s="82"/>
      <c r="AZ79" s="75"/>
      <c r="BA79" s="82"/>
      <c r="BB79" s="75"/>
      <c r="BC79" s="82"/>
      <c r="BD79" s="75"/>
      <c r="BE79" s="82"/>
      <c r="BF79" s="75"/>
      <c r="BG79" s="82"/>
      <c r="BH79" s="75"/>
      <c r="BI79" s="82"/>
      <c r="BJ79" s="75"/>
      <c r="BK79" s="82"/>
    </row>
    <row r="80" spans="1:63" ht="29.25" customHeight="1">
      <c r="A80" s="98">
        <v>74</v>
      </c>
      <c r="B80" s="94" t="s">
        <v>75</v>
      </c>
      <c r="C80" s="94" t="s">
        <v>349</v>
      </c>
      <c r="D80" s="1">
        <v>42482</v>
      </c>
      <c r="E80" s="94" t="s">
        <v>195</v>
      </c>
      <c r="F80" s="94" t="s">
        <v>60</v>
      </c>
      <c r="G80" s="95" t="s">
        <v>444</v>
      </c>
      <c r="H80" s="95" t="str">
        <f>G80</f>
        <v>만화영상진흥원 지상주차장 출입구 가로등 설치공사</v>
      </c>
      <c r="I80" s="95" t="s">
        <v>445</v>
      </c>
      <c r="J80" s="18">
        <v>1891000</v>
      </c>
      <c r="K80" s="97"/>
      <c r="L80" s="95"/>
      <c r="M80" s="95"/>
      <c r="N80" s="94"/>
      <c r="O80" s="94"/>
      <c r="P80" s="94"/>
      <c r="Q80" s="94"/>
      <c r="R80" s="59"/>
      <c r="S80" s="40"/>
      <c r="T80" s="97"/>
      <c r="U80" s="95"/>
      <c r="V80" s="95"/>
      <c r="W80" s="95"/>
      <c r="X80" s="40"/>
      <c r="Y80" s="97"/>
      <c r="Z80" s="95" t="s">
        <v>446</v>
      </c>
      <c r="AA80" s="94" t="s">
        <v>447</v>
      </c>
      <c r="AB80" s="95" t="s">
        <v>448</v>
      </c>
      <c r="AC80" s="95"/>
      <c r="AD80" s="1">
        <v>42486</v>
      </c>
      <c r="AE80" s="1">
        <v>42486</v>
      </c>
      <c r="AF80" s="1">
        <v>42500</v>
      </c>
      <c r="AG80" s="18">
        <v>1479000</v>
      </c>
      <c r="AH80" s="61">
        <f t="shared" si="34"/>
        <v>0.78212585933368584</v>
      </c>
      <c r="AI80" s="94"/>
      <c r="AJ80" s="48"/>
      <c r="AK80" s="94"/>
      <c r="AL80" s="94"/>
      <c r="AM80" s="94"/>
      <c r="AN80" s="96"/>
      <c r="AO80" s="94"/>
      <c r="AP80" s="14"/>
      <c r="AQ80" s="98" t="str">
        <f>C80</f>
        <v>정기선</v>
      </c>
      <c r="AR80" s="16">
        <v>42500</v>
      </c>
      <c r="AS80" s="16">
        <v>42500</v>
      </c>
      <c r="AT80" s="7"/>
      <c r="AU80" s="14"/>
      <c r="AV80" s="16">
        <v>42502</v>
      </c>
      <c r="AW80" s="14">
        <f>SUM(AG80-AU80)</f>
        <v>1479000</v>
      </c>
      <c r="AX80" s="75"/>
      <c r="AY80" s="82"/>
      <c r="AZ80" s="75"/>
      <c r="BA80" s="82"/>
      <c r="BB80" s="75"/>
      <c r="BC80" s="82"/>
      <c r="BD80" s="75"/>
      <c r="BE80" s="82"/>
      <c r="BF80" s="75"/>
      <c r="BG80" s="82"/>
      <c r="BH80" s="75"/>
      <c r="BI80" s="82"/>
      <c r="BJ80" s="75"/>
      <c r="BK80" s="82"/>
    </row>
    <row r="81" spans="1:63" ht="29.25" customHeight="1">
      <c r="A81" s="24">
        <v>75</v>
      </c>
      <c r="B81" s="26" t="s">
        <v>75</v>
      </c>
      <c r="C81" s="26" t="s">
        <v>103</v>
      </c>
      <c r="D81" s="25">
        <v>42424</v>
      </c>
      <c r="E81" s="26" t="s">
        <v>52</v>
      </c>
      <c r="F81" s="26" t="s">
        <v>289</v>
      </c>
      <c r="G81" s="27" t="s">
        <v>449</v>
      </c>
      <c r="H81" s="27" t="str">
        <f t="shared" ref="H81:H85" si="37">G81</f>
        <v>2016년 한국만화영상진흥원 경영자원통합관리시스템 유지보수 용역</v>
      </c>
      <c r="I81" s="27" t="s">
        <v>450</v>
      </c>
      <c r="J81" s="28">
        <v>16390000</v>
      </c>
      <c r="K81" s="29"/>
      <c r="L81" s="27"/>
      <c r="M81" s="37"/>
      <c r="N81" s="26"/>
      <c r="O81" s="26"/>
      <c r="P81" s="26"/>
      <c r="Q81" s="26"/>
      <c r="R81" s="60"/>
      <c r="S81" s="43"/>
      <c r="T81" s="29"/>
      <c r="U81" s="27"/>
      <c r="V81" s="27"/>
      <c r="W81" s="27"/>
      <c r="X81" s="43"/>
      <c r="Y81" s="29"/>
      <c r="Z81" s="27" t="s">
        <v>451</v>
      </c>
      <c r="AA81" s="26" t="s">
        <v>452</v>
      </c>
      <c r="AB81" s="27" t="s">
        <v>453</v>
      </c>
      <c r="AC81" s="27"/>
      <c r="AD81" s="25">
        <v>42487</v>
      </c>
      <c r="AE81" s="25">
        <v>42487</v>
      </c>
      <c r="AF81" s="25">
        <v>42735</v>
      </c>
      <c r="AG81" s="28">
        <v>15570000</v>
      </c>
      <c r="AH81" s="62">
        <f>SUM(AG81/J81)</f>
        <v>0.94996949359365468</v>
      </c>
      <c r="AI81" s="26"/>
      <c r="AJ81" s="49"/>
      <c r="AK81" s="26"/>
      <c r="AL81" s="26"/>
      <c r="AM81" s="26"/>
      <c r="AN81" s="31"/>
      <c r="AO81" s="26"/>
      <c r="AP81" s="35"/>
      <c r="AQ81" s="24" t="str">
        <f t="shared" ref="AQ81:AQ85" si="38">C81</f>
        <v>이인철</v>
      </c>
      <c r="AR81" s="32"/>
      <c r="AS81" s="32"/>
      <c r="AT81" s="33"/>
      <c r="AU81" s="35"/>
      <c r="AV81" s="32"/>
      <c r="AW81" s="35"/>
      <c r="AX81" s="32">
        <v>42565</v>
      </c>
      <c r="AY81" s="83">
        <v>4152000</v>
      </c>
      <c r="AZ81" s="76"/>
      <c r="BA81" s="85"/>
      <c r="BB81" s="76"/>
      <c r="BC81" s="85"/>
      <c r="BD81" s="76"/>
      <c r="BE81" s="85"/>
      <c r="BF81" s="76"/>
      <c r="BG81" s="85"/>
      <c r="BH81" s="76"/>
      <c r="BI81" s="85"/>
      <c r="BJ81" s="76"/>
      <c r="BK81" s="85"/>
    </row>
    <row r="82" spans="1:63" ht="29.25" customHeight="1">
      <c r="A82" s="98">
        <v>76</v>
      </c>
      <c r="B82" s="94" t="s">
        <v>75</v>
      </c>
      <c r="C82" s="94" t="s">
        <v>103</v>
      </c>
      <c r="D82" s="1">
        <v>42467</v>
      </c>
      <c r="E82" s="94" t="s">
        <v>91</v>
      </c>
      <c r="F82" s="94" t="s">
        <v>60</v>
      </c>
      <c r="G82" s="95" t="s">
        <v>454</v>
      </c>
      <c r="H82" s="95" t="str">
        <f t="shared" si="37"/>
        <v>전자결재시스템 서버용 하드디스크 구입</v>
      </c>
      <c r="I82" s="95" t="s">
        <v>455</v>
      </c>
      <c r="J82" s="18">
        <v>690000</v>
      </c>
      <c r="K82" s="97"/>
      <c r="L82" s="95"/>
      <c r="M82" s="20"/>
      <c r="N82" s="94"/>
      <c r="O82" s="94"/>
      <c r="P82" s="94"/>
      <c r="Q82" s="94"/>
      <c r="R82" s="59"/>
      <c r="S82" s="40"/>
      <c r="T82" s="97"/>
      <c r="U82" s="95"/>
      <c r="V82" s="95"/>
      <c r="W82" s="95"/>
      <c r="X82" s="40"/>
      <c r="Y82" s="97"/>
      <c r="Z82" s="95" t="s">
        <v>110</v>
      </c>
      <c r="AA82" s="94" t="s">
        <v>111</v>
      </c>
      <c r="AB82" s="95" t="s">
        <v>112</v>
      </c>
      <c r="AC82" s="95"/>
      <c r="AD82" s="1">
        <v>42487</v>
      </c>
      <c r="AE82" s="1"/>
      <c r="AF82" s="1">
        <v>42503</v>
      </c>
      <c r="AG82" s="18">
        <v>620000</v>
      </c>
      <c r="AH82" s="61">
        <f t="shared" ref="AH82:AH94" si="39">SUM(AG82/J82)</f>
        <v>0.89855072463768115</v>
      </c>
      <c r="AI82" s="94"/>
      <c r="AJ82" s="48"/>
      <c r="AK82" s="94"/>
      <c r="AL82" s="94"/>
      <c r="AM82" s="94"/>
      <c r="AN82" s="96"/>
      <c r="AO82" s="94"/>
      <c r="AP82" s="14"/>
      <c r="AQ82" s="98" t="str">
        <f t="shared" si="38"/>
        <v>이인철</v>
      </c>
      <c r="AR82" s="16">
        <v>42503</v>
      </c>
      <c r="AS82" s="16">
        <v>42503</v>
      </c>
      <c r="AT82" s="7"/>
      <c r="AU82" s="14"/>
      <c r="AV82" s="16">
        <v>42514</v>
      </c>
      <c r="AW82" s="14">
        <f>SUM(AG82-AU82)</f>
        <v>620000</v>
      </c>
      <c r="AX82" s="75"/>
      <c r="AY82" s="82"/>
      <c r="AZ82" s="75"/>
      <c r="BA82" s="82"/>
      <c r="BB82" s="75"/>
      <c r="BC82" s="82"/>
      <c r="BD82" s="75"/>
      <c r="BE82" s="82"/>
      <c r="BF82" s="75"/>
      <c r="BG82" s="82"/>
      <c r="BH82" s="75"/>
      <c r="BI82" s="82"/>
      <c r="BJ82" s="75"/>
      <c r="BK82" s="82"/>
    </row>
    <row r="83" spans="1:63" ht="29.25" customHeight="1">
      <c r="A83" s="98">
        <v>77</v>
      </c>
      <c r="B83" s="94" t="s">
        <v>153</v>
      </c>
      <c r="C83" s="94" t="s">
        <v>456</v>
      </c>
      <c r="D83" s="1">
        <v>42478</v>
      </c>
      <c r="E83" s="94" t="s">
        <v>52</v>
      </c>
      <c r="F83" s="94" t="s">
        <v>60</v>
      </c>
      <c r="G83" s="95" t="s">
        <v>457</v>
      </c>
      <c r="H83" s="95" t="str">
        <f t="shared" si="37"/>
        <v>웹툰산업 내의 광고/마케팅 황용사례 및 가치평가 연구용역</v>
      </c>
      <c r="I83" s="95" t="s">
        <v>458</v>
      </c>
      <c r="J83" s="18">
        <v>19200000</v>
      </c>
      <c r="K83" s="97"/>
      <c r="L83" s="95"/>
      <c r="M83" s="95"/>
      <c r="N83" s="94"/>
      <c r="O83" s="94"/>
      <c r="P83" s="94"/>
      <c r="Q83" s="94"/>
      <c r="R83" s="59"/>
      <c r="S83" s="40"/>
      <c r="T83" s="97"/>
      <c r="U83" s="95"/>
      <c r="V83" s="95"/>
      <c r="W83" s="95"/>
      <c r="X83" s="40"/>
      <c r="Y83" s="97"/>
      <c r="Z83" s="95" t="s">
        <v>459</v>
      </c>
      <c r="AA83" s="94" t="s">
        <v>460</v>
      </c>
      <c r="AB83" s="95" t="s">
        <v>461</v>
      </c>
      <c r="AC83" s="95"/>
      <c r="AD83" s="1">
        <v>42487</v>
      </c>
      <c r="AE83" s="1">
        <v>42487</v>
      </c>
      <c r="AF83" s="1">
        <v>42576</v>
      </c>
      <c r="AG83" s="18">
        <v>17800000</v>
      </c>
      <c r="AH83" s="61">
        <f t="shared" si="39"/>
        <v>0.92708333333333337</v>
      </c>
      <c r="AI83" s="94"/>
      <c r="AJ83" s="48"/>
      <c r="AK83" s="94"/>
      <c r="AL83" s="94"/>
      <c r="AM83" s="94"/>
      <c r="AN83" s="96"/>
      <c r="AO83" s="94"/>
      <c r="AP83" s="14"/>
      <c r="AQ83" s="98" t="str">
        <f t="shared" si="38"/>
        <v>최원혁</v>
      </c>
      <c r="AR83" s="16">
        <v>42576</v>
      </c>
      <c r="AS83" s="16">
        <v>42591</v>
      </c>
      <c r="AT83" s="7"/>
      <c r="AU83" s="14"/>
      <c r="AV83" s="16"/>
      <c r="AW83" s="14"/>
      <c r="AX83" s="75"/>
      <c r="AY83" s="82"/>
      <c r="AZ83" s="75"/>
      <c r="BA83" s="82"/>
      <c r="BB83" s="75"/>
      <c r="BC83" s="82"/>
      <c r="BD83" s="75"/>
      <c r="BE83" s="82"/>
      <c r="BF83" s="75"/>
      <c r="BG83" s="82"/>
      <c r="BH83" s="75"/>
      <c r="BI83" s="82"/>
      <c r="BJ83" s="75"/>
      <c r="BK83" s="82"/>
    </row>
    <row r="84" spans="1:63" ht="29.25" customHeight="1">
      <c r="A84" s="98">
        <v>78</v>
      </c>
      <c r="B84" s="94" t="s">
        <v>83</v>
      </c>
      <c r="C84" s="94" t="s">
        <v>259</v>
      </c>
      <c r="D84" s="1">
        <v>42486</v>
      </c>
      <c r="E84" s="94" t="s">
        <v>52</v>
      </c>
      <c r="F84" s="94" t="s">
        <v>60</v>
      </c>
      <c r="G84" s="95" t="s">
        <v>462</v>
      </c>
      <c r="H84" s="95" t="str">
        <f t="shared" si="37"/>
        <v>한국만화박물관 4D상영관 라이더 의자 수리</v>
      </c>
      <c r="I84" s="95" t="s">
        <v>463</v>
      </c>
      <c r="J84" s="18">
        <v>4015000</v>
      </c>
      <c r="K84" s="97"/>
      <c r="L84" s="95"/>
      <c r="M84" s="95"/>
      <c r="N84" s="94"/>
      <c r="O84" s="94"/>
      <c r="P84" s="94"/>
      <c r="Q84" s="94"/>
      <c r="R84" s="59"/>
      <c r="S84" s="40"/>
      <c r="T84" s="97"/>
      <c r="U84" s="95"/>
      <c r="V84" s="95"/>
      <c r="W84" s="95"/>
      <c r="X84" s="40"/>
      <c r="Y84" s="97"/>
      <c r="Z84" s="95" t="s">
        <v>380</v>
      </c>
      <c r="AA84" s="94" t="s">
        <v>381</v>
      </c>
      <c r="AB84" s="95" t="s">
        <v>382</v>
      </c>
      <c r="AC84" s="95"/>
      <c r="AD84" s="1">
        <v>42488</v>
      </c>
      <c r="AE84" s="1">
        <v>42488</v>
      </c>
      <c r="AF84" s="1">
        <v>42489</v>
      </c>
      <c r="AG84" s="18">
        <v>3630000</v>
      </c>
      <c r="AH84" s="61">
        <f t="shared" si="39"/>
        <v>0.90410958904109584</v>
      </c>
      <c r="AI84" s="94"/>
      <c r="AJ84" s="48"/>
      <c r="AK84" s="94"/>
      <c r="AL84" s="94"/>
      <c r="AM84" s="94"/>
      <c r="AN84" s="96"/>
      <c r="AO84" s="94"/>
      <c r="AP84" s="14"/>
      <c r="AQ84" s="98" t="str">
        <f t="shared" si="38"/>
        <v>김현재</v>
      </c>
      <c r="AR84" s="16">
        <v>42488</v>
      </c>
      <c r="AS84" s="16">
        <v>42489</v>
      </c>
      <c r="AT84" s="7"/>
      <c r="AU84" s="14"/>
      <c r="AV84" s="16">
        <v>42502</v>
      </c>
      <c r="AW84" s="14">
        <f t="shared" ref="AW84:AW90" si="40">SUM(AG84-AU84)</f>
        <v>3630000</v>
      </c>
      <c r="AX84" s="75"/>
      <c r="AY84" s="82"/>
      <c r="AZ84" s="75"/>
      <c r="BA84" s="82"/>
      <c r="BB84" s="75"/>
      <c r="BC84" s="82"/>
      <c r="BD84" s="75"/>
      <c r="BE84" s="82"/>
      <c r="BF84" s="75"/>
      <c r="BG84" s="82"/>
      <c r="BH84" s="75"/>
      <c r="BI84" s="82"/>
      <c r="BJ84" s="75"/>
      <c r="BK84" s="82"/>
    </row>
    <row r="85" spans="1:63" ht="29.25" customHeight="1">
      <c r="A85" s="98">
        <v>79</v>
      </c>
      <c r="B85" s="94" t="s">
        <v>393</v>
      </c>
      <c r="C85" s="94" t="s">
        <v>425</v>
      </c>
      <c r="D85" s="1">
        <v>42487</v>
      </c>
      <c r="E85" s="94" t="s">
        <v>52</v>
      </c>
      <c r="F85" s="94" t="s">
        <v>60</v>
      </c>
      <c r="G85" s="95" t="s">
        <v>464</v>
      </c>
      <c r="H85" s="95" t="str">
        <f t="shared" si="37"/>
        <v>제19회 부천국제만화축제 사전홍보영상 제작</v>
      </c>
      <c r="I85" s="95" t="s">
        <v>465</v>
      </c>
      <c r="J85" s="18">
        <v>2100000</v>
      </c>
      <c r="K85" s="97"/>
      <c r="L85" s="95"/>
      <c r="M85" s="95"/>
      <c r="N85" s="94"/>
      <c r="O85" s="94"/>
      <c r="P85" s="94"/>
      <c r="Q85" s="94"/>
      <c r="R85" s="59"/>
      <c r="S85" s="40"/>
      <c r="T85" s="97"/>
      <c r="U85" s="95"/>
      <c r="V85" s="95"/>
      <c r="W85" s="95"/>
      <c r="X85" s="40"/>
      <c r="Y85" s="97"/>
      <c r="Z85" s="95" t="s">
        <v>255</v>
      </c>
      <c r="AA85" s="98" t="s">
        <v>256</v>
      </c>
      <c r="AB85" s="95" t="s">
        <v>257</v>
      </c>
      <c r="AC85" s="95"/>
      <c r="AD85" s="1">
        <v>42489</v>
      </c>
      <c r="AE85" s="1">
        <v>42489</v>
      </c>
      <c r="AF85" s="1">
        <v>42492</v>
      </c>
      <c r="AG85" s="18">
        <v>2000000</v>
      </c>
      <c r="AH85" s="61">
        <f t="shared" si="39"/>
        <v>0.95238095238095233</v>
      </c>
      <c r="AI85" s="94"/>
      <c r="AJ85" s="48"/>
      <c r="AK85" s="94"/>
      <c r="AL85" s="94"/>
      <c r="AM85" s="94"/>
      <c r="AN85" s="96"/>
      <c r="AO85" s="94"/>
      <c r="AP85" s="14"/>
      <c r="AQ85" s="98" t="str">
        <f t="shared" si="38"/>
        <v>박혜수</v>
      </c>
      <c r="AR85" s="16">
        <v>42492</v>
      </c>
      <c r="AS85" s="16">
        <v>42494</v>
      </c>
      <c r="AT85" s="7"/>
      <c r="AU85" s="14"/>
      <c r="AV85" s="16">
        <v>42499</v>
      </c>
      <c r="AW85" s="14">
        <f t="shared" si="40"/>
        <v>2000000</v>
      </c>
      <c r="AX85" s="75"/>
      <c r="AY85" s="82"/>
      <c r="AZ85" s="75"/>
      <c r="BA85" s="82"/>
      <c r="BB85" s="75"/>
      <c r="BC85" s="82"/>
      <c r="BD85" s="75"/>
      <c r="BE85" s="82"/>
      <c r="BF85" s="75"/>
      <c r="BG85" s="82"/>
      <c r="BH85" s="75"/>
      <c r="BI85" s="82"/>
      <c r="BJ85" s="75"/>
      <c r="BK85" s="82"/>
    </row>
    <row r="86" spans="1:63" ht="29.25" customHeight="1">
      <c r="A86" s="98">
        <v>80</v>
      </c>
      <c r="B86" s="94" t="s">
        <v>83</v>
      </c>
      <c r="C86" s="94" t="s">
        <v>205</v>
      </c>
      <c r="D86" s="1">
        <v>42487</v>
      </c>
      <c r="E86" s="94" t="s">
        <v>91</v>
      </c>
      <c r="F86" s="94" t="s">
        <v>60</v>
      </c>
      <c r="G86" s="95" t="s">
        <v>466</v>
      </c>
      <c r="H86" s="95" t="str">
        <f>G86</f>
        <v>기획전시 「소녀, 순정을 그리다」 도록 제작</v>
      </c>
      <c r="I86" s="95" t="s">
        <v>467</v>
      </c>
      <c r="J86" s="18">
        <v>8300000</v>
      </c>
      <c r="K86" s="97"/>
      <c r="L86" s="95"/>
      <c r="M86" s="95"/>
      <c r="N86" s="94"/>
      <c r="O86" s="94"/>
      <c r="P86" s="94"/>
      <c r="Q86" s="94"/>
      <c r="R86" s="59"/>
      <c r="S86" s="40"/>
      <c r="T86" s="97"/>
      <c r="U86" s="95"/>
      <c r="V86" s="95"/>
      <c r="W86" s="95"/>
      <c r="X86" s="40"/>
      <c r="Y86" s="97"/>
      <c r="Z86" s="95" t="s">
        <v>179</v>
      </c>
      <c r="AA86" s="94" t="s">
        <v>180</v>
      </c>
      <c r="AB86" s="95" t="s">
        <v>181</v>
      </c>
      <c r="AC86" s="95"/>
      <c r="AD86" s="1">
        <v>42489</v>
      </c>
      <c r="AE86" s="1"/>
      <c r="AF86" s="1">
        <v>42494</v>
      </c>
      <c r="AG86" s="18">
        <v>7822000</v>
      </c>
      <c r="AH86" s="61">
        <f t="shared" si="39"/>
        <v>0.94240963855421689</v>
      </c>
      <c r="AI86" s="94"/>
      <c r="AJ86" s="48"/>
      <c r="AK86" s="94"/>
      <c r="AL86" s="94"/>
      <c r="AM86" s="94"/>
      <c r="AN86" s="96"/>
      <c r="AO86" s="94"/>
      <c r="AP86" s="14"/>
      <c r="AQ86" s="98" t="str">
        <f>C86</f>
        <v>서정임</v>
      </c>
      <c r="AR86" s="16">
        <v>42494</v>
      </c>
      <c r="AS86" s="16">
        <v>42494</v>
      </c>
      <c r="AT86" s="7"/>
      <c r="AU86" s="14"/>
      <c r="AV86" s="16">
        <v>42509</v>
      </c>
      <c r="AW86" s="14">
        <f t="shared" si="40"/>
        <v>7822000</v>
      </c>
      <c r="AX86" s="75"/>
      <c r="AY86" s="82"/>
      <c r="AZ86" s="75"/>
      <c r="BA86" s="82"/>
      <c r="BB86" s="75"/>
      <c r="BC86" s="82"/>
      <c r="BD86" s="75"/>
      <c r="BE86" s="82"/>
      <c r="BF86" s="75"/>
      <c r="BG86" s="82"/>
      <c r="BH86" s="75"/>
      <c r="BI86" s="82"/>
      <c r="BJ86" s="75"/>
      <c r="BK86" s="82"/>
    </row>
    <row r="87" spans="1:63" ht="29.25" customHeight="1">
      <c r="A87" s="98">
        <v>81</v>
      </c>
      <c r="B87" s="94" t="s">
        <v>83</v>
      </c>
      <c r="C87" s="94" t="s">
        <v>205</v>
      </c>
      <c r="D87" s="1">
        <v>42488</v>
      </c>
      <c r="E87" s="94" t="s">
        <v>91</v>
      </c>
      <c r="F87" s="94" t="s">
        <v>60</v>
      </c>
      <c r="G87" s="95" t="s">
        <v>468</v>
      </c>
      <c r="H87" s="95" t="str">
        <f>G87</f>
        <v>기획전시 「소녀, 순정을 그리다」 전시용 액자 구입</v>
      </c>
      <c r="I87" s="95" t="s">
        <v>469</v>
      </c>
      <c r="J87" s="18">
        <v>7950000</v>
      </c>
      <c r="K87" s="97"/>
      <c r="L87" s="95"/>
      <c r="M87" s="95"/>
      <c r="N87" s="94"/>
      <c r="O87" s="94"/>
      <c r="P87" s="94"/>
      <c r="Q87" s="94"/>
      <c r="R87" s="59"/>
      <c r="S87" s="40"/>
      <c r="T87" s="97"/>
      <c r="U87" s="95"/>
      <c r="V87" s="95"/>
      <c r="W87" s="95"/>
      <c r="X87" s="40"/>
      <c r="Y87" s="97"/>
      <c r="Z87" s="95" t="s">
        <v>470</v>
      </c>
      <c r="AA87" s="94" t="s">
        <v>471</v>
      </c>
      <c r="AB87" s="95" t="s">
        <v>472</v>
      </c>
      <c r="AC87" s="95"/>
      <c r="AD87" s="1">
        <v>42489</v>
      </c>
      <c r="AE87" s="1"/>
      <c r="AF87" s="1">
        <v>42494</v>
      </c>
      <c r="AG87" s="18">
        <v>7393500</v>
      </c>
      <c r="AH87" s="61">
        <f t="shared" si="39"/>
        <v>0.93</v>
      </c>
      <c r="AI87" s="94"/>
      <c r="AJ87" s="48"/>
      <c r="AK87" s="94"/>
      <c r="AL87" s="94"/>
      <c r="AM87" s="94"/>
      <c r="AN87" s="96"/>
      <c r="AO87" s="94"/>
      <c r="AP87" s="14"/>
      <c r="AQ87" s="98" t="str">
        <f>C87</f>
        <v>서정임</v>
      </c>
      <c r="AR87" s="16">
        <v>42494</v>
      </c>
      <c r="AS87" s="16">
        <v>42494</v>
      </c>
      <c r="AT87" s="7"/>
      <c r="AU87" s="14"/>
      <c r="AV87" s="16">
        <v>42509</v>
      </c>
      <c r="AW87" s="14">
        <f t="shared" si="40"/>
        <v>7393500</v>
      </c>
      <c r="AX87" s="81"/>
      <c r="AY87" s="82"/>
      <c r="AZ87" s="75"/>
      <c r="BA87" s="82"/>
      <c r="BB87" s="75"/>
      <c r="BC87" s="82"/>
      <c r="BD87" s="75"/>
      <c r="BE87" s="82"/>
      <c r="BF87" s="75"/>
      <c r="BG87" s="82"/>
      <c r="BH87" s="75"/>
      <c r="BI87" s="82"/>
      <c r="BJ87" s="75"/>
      <c r="BK87" s="82"/>
    </row>
    <row r="88" spans="1:63" ht="29.25" customHeight="1">
      <c r="A88" s="98">
        <v>82</v>
      </c>
      <c r="B88" s="94" t="s">
        <v>75</v>
      </c>
      <c r="C88" s="94" t="s">
        <v>103</v>
      </c>
      <c r="D88" s="1">
        <v>42488</v>
      </c>
      <c r="E88" s="94" t="s">
        <v>52</v>
      </c>
      <c r="F88" s="94" t="s">
        <v>60</v>
      </c>
      <c r="G88" s="95" t="s">
        <v>473</v>
      </c>
      <c r="H88" s="95" t="str">
        <f>G88</f>
        <v>한국만화영상진흥원 홈페이지 내 전자견적 제출 시스템 구축</v>
      </c>
      <c r="I88" s="95" t="s">
        <v>474</v>
      </c>
      <c r="J88" s="18">
        <v>2464080</v>
      </c>
      <c r="K88" s="97"/>
      <c r="L88" s="95"/>
      <c r="M88" s="95"/>
      <c r="N88" s="94"/>
      <c r="O88" s="94"/>
      <c r="P88" s="94"/>
      <c r="Q88" s="94"/>
      <c r="R88" s="59"/>
      <c r="S88" s="40"/>
      <c r="T88" s="97"/>
      <c r="U88" s="95"/>
      <c r="V88" s="95"/>
      <c r="W88" s="95"/>
      <c r="X88" s="40"/>
      <c r="Y88" s="97"/>
      <c r="Z88" s="95" t="s">
        <v>106</v>
      </c>
      <c r="AA88" s="133" t="s">
        <v>915</v>
      </c>
      <c r="AB88" s="95" t="s">
        <v>107</v>
      </c>
      <c r="AC88" s="95"/>
      <c r="AD88" s="1">
        <v>42489</v>
      </c>
      <c r="AE88" s="1">
        <v>42489</v>
      </c>
      <c r="AF88" s="1">
        <v>42509</v>
      </c>
      <c r="AG88" s="18">
        <v>2079000</v>
      </c>
      <c r="AH88" s="61">
        <f t="shared" si="39"/>
        <v>0.84372260640888286</v>
      </c>
      <c r="AI88" s="94"/>
      <c r="AJ88" s="48"/>
      <c r="AK88" s="94"/>
      <c r="AL88" s="94"/>
      <c r="AM88" s="94"/>
      <c r="AN88" s="96"/>
      <c r="AO88" s="94"/>
      <c r="AP88" s="14"/>
      <c r="AQ88" s="98" t="str">
        <f>C88</f>
        <v>이인철</v>
      </c>
      <c r="AR88" s="16">
        <v>42508</v>
      </c>
      <c r="AS88" s="16">
        <v>42509</v>
      </c>
      <c r="AT88" s="7"/>
      <c r="AU88" s="14"/>
      <c r="AV88" s="16">
        <v>42514</v>
      </c>
      <c r="AW88" s="14">
        <f t="shared" si="40"/>
        <v>2079000</v>
      </c>
      <c r="AX88" s="75"/>
      <c r="AY88" s="82"/>
      <c r="AZ88" s="75"/>
      <c r="BA88" s="82"/>
      <c r="BB88" s="75"/>
      <c r="BC88" s="82"/>
      <c r="BD88" s="75"/>
      <c r="BE88" s="82"/>
      <c r="BF88" s="75"/>
      <c r="BG88" s="82"/>
      <c r="BH88" s="75"/>
      <c r="BI88" s="82"/>
      <c r="BJ88" s="75"/>
      <c r="BK88" s="82"/>
    </row>
    <row r="89" spans="1:63" ht="29.25" customHeight="1">
      <c r="A89" s="98">
        <v>83</v>
      </c>
      <c r="B89" s="94" t="s">
        <v>83</v>
      </c>
      <c r="C89" s="94" t="s">
        <v>176</v>
      </c>
      <c r="D89" s="1">
        <v>42489</v>
      </c>
      <c r="E89" s="94" t="s">
        <v>91</v>
      </c>
      <c r="F89" s="94" t="s">
        <v>60</v>
      </c>
      <c r="G89" s="95" t="s">
        <v>475</v>
      </c>
      <c r="H89" s="95" t="str">
        <f t="shared" ref="H89:H90" si="41">G89</f>
        <v>한국만화박물관 입장권 띠지 제작</v>
      </c>
      <c r="I89" s="95" t="s">
        <v>476</v>
      </c>
      <c r="J89" s="18">
        <v>2700000</v>
      </c>
      <c r="K89" s="97"/>
      <c r="L89" s="95"/>
      <c r="M89" s="95"/>
      <c r="N89" s="94"/>
      <c r="O89" s="94"/>
      <c r="P89" s="94"/>
      <c r="Q89" s="94"/>
      <c r="R89" s="59"/>
      <c r="S89" s="40"/>
      <c r="T89" s="97"/>
      <c r="U89" s="95"/>
      <c r="V89" s="95"/>
      <c r="W89" s="95"/>
      <c r="X89" s="40"/>
      <c r="Y89" s="97"/>
      <c r="Z89" s="95" t="s">
        <v>477</v>
      </c>
      <c r="AA89" s="94" t="s">
        <v>478</v>
      </c>
      <c r="AB89" s="95" t="s">
        <v>479</v>
      </c>
      <c r="AC89" s="95"/>
      <c r="AD89" s="1">
        <v>42492</v>
      </c>
      <c r="AE89" s="1"/>
      <c r="AF89" s="1">
        <v>42494</v>
      </c>
      <c r="AG89" s="18">
        <v>2100000</v>
      </c>
      <c r="AH89" s="61">
        <f t="shared" si="39"/>
        <v>0.77777777777777779</v>
      </c>
      <c r="AI89" s="94"/>
      <c r="AJ89" s="48"/>
      <c r="AK89" s="94"/>
      <c r="AL89" s="94"/>
      <c r="AM89" s="94"/>
      <c r="AN89" s="96"/>
      <c r="AO89" s="94"/>
      <c r="AP89" s="14"/>
      <c r="AQ89" s="98" t="str">
        <f t="shared" ref="AQ89:AQ90" si="42">C89</f>
        <v>방희정</v>
      </c>
      <c r="AR89" s="16">
        <v>42494</v>
      </c>
      <c r="AS89" s="16">
        <v>42494</v>
      </c>
      <c r="AT89" s="7"/>
      <c r="AU89" s="14"/>
      <c r="AV89" s="16">
        <v>42502</v>
      </c>
      <c r="AW89" s="14">
        <f t="shared" si="40"/>
        <v>2100000</v>
      </c>
      <c r="AX89" s="75"/>
      <c r="AY89" s="82"/>
      <c r="AZ89" s="75"/>
      <c r="BA89" s="82"/>
      <c r="BB89" s="75"/>
      <c r="BC89" s="82"/>
      <c r="BD89" s="75"/>
      <c r="BE89" s="82"/>
      <c r="BF89" s="75"/>
      <c r="BG89" s="82"/>
      <c r="BH89" s="75"/>
      <c r="BI89" s="82"/>
      <c r="BJ89" s="75"/>
      <c r="BK89" s="82"/>
    </row>
    <row r="90" spans="1:63" ht="29.25" customHeight="1">
      <c r="A90" s="98">
        <v>84</v>
      </c>
      <c r="B90" s="94" t="s">
        <v>83</v>
      </c>
      <c r="C90" s="94" t="s">
        <v>205</v>
      </c>
      <c r="D90" s="1">
        <v>42492</v>
      </c>
      <c r="E90" s="94" t="s">
        <v>52</v>
      </c>
      <c r="F90" s="94" t="s">
        <v>60</v>
      </c>
      <c r="G90" s="95" t="s">
        <v>491</v>
      </c>
      <c r="H90" s="95" t="str">
        <f t="shared" si="41"/>
        <v>기획전시 「소녀, 순정을 그리다」 전시설치용역</v>
      </c>
      <c r="I90" s="95" t="s">
        <v>332</v>
      </c>
      <c r="J90" s="18">
        <v>17826000</v>
      </c>
      <c r="K90" s="97"/>
      <c r="L90" s="95"/>
      <c r="M90" s="95"/>
      <c r="N90" s="94"/>
      <c r="O90" s="94"/>
      <c r="P90" s="94"/>
      <c r="Q90" s="94"/>
      <c r="R90" s="59"/>
      <c r="S90" s="40"/>
      <c r="T90" s="97"/>
      <c r="U90" s="95"/>
      <c r="V90" s="95"/>
      <c r="W90" s="95"/>
      <c r="X90" s="40"/>
      <c r="Y90" s="97"/>
      <c r="Z90" s="95" t="s">
        <v>305</v>
      </c>
      <c r="AA90" s="94" t="s">
        <v>306</v>
      </c>
      <c r="AB90" s="95" t="s">
        <v>367</v>
      </c>
      <c r="AC90" s="95"/>
      <c r="AD90" s="1">
        <v>42492</v>
      </c>
      <c r="AE90" s="1">
        <v>42492</v>
      </c>
      <c r="AF90" s="1">
        <v>42501</v>
      </c>
      <c r="AG90" s="18">
        <v>17260000</v>
      </c>
      <c r="AH90" s="61">
        <f t="shared" si="39"/>
        <v>0.96824862560305169</v>
      </c>
      <c r="AI90" s="94"/>
      <c r="AJ90" s="48"/>
      <c r="AK90" s="94"/>
      <c r="AL90" s="94"/>
      <c r="AM90" s="94"/>
      <c r="AN90" s="96"/>
      <c r="AO90" s="94"/>
      <c r="AP90" s="14"/>
      <c r="AQ90" s="98" t="str">
        <f t="shared" si="42"/>
        <v>서정임</v>
      </c>
      <c r="AR90" s="16">
        <v>42501</v>
      </c>
      <c r="AS90" s="16">
        <v>42503</v>
      </c>
      <c r="AT90" s="7"/>
      <c r="AU90" s="14"/>
      <c r="AV90" s="16">
        <v>42509</v>
      </c>
      <c r="AW90" s="14">
        <f t="shared" si="40"/>
        <v>17260000</v>
      </c>
      <c r="AX90" s="75"/>
      <c r="AY90" s="82"/>
      <c r="AZ90" s="75"/>
      <c r="BA90" s="82"/>
      <c r="BB90" s="75"/>
      <c r="BC90" s="82"/>
      <c r="BD90" s="75"/>
      <c r="BE90" s="82"/>
      <c r="BF90" s="75"/>
      <c r="BG90" s="82"/>
      <c r="BH90" s="75"/>
      <c r="BI90" s="82"/>
      <c r="BJ90" s="75"/>
      <c r="BK90" s="82"/>
    </row>
    <row r="91" spans="1:63" ht="29.25" customHeight="1">
      <c r="A91" s="98">
        <v>85</v>
      </c>
      <c r="B91" s="94" t="s">
        <v>505</v>
      </c>
      <c r="C91" s="94" t="s">
        <v>90</v>
      </c>
      <c r="D91" s="1">
        <v>42465</v>
      </c>
      <c r="E91" s="94" t="s">
        <v>52</v>
      </c>
      <c r="F91" s="94" t="s">
        <v>238</v>
      </c>
      <c r="G91" s="95" t="s">
        <v>506</v>
      </c>
      <c r="H91" s="95" t="str">
        <f>G91</f>
        <v>만화애니 활용 도시활성화를 위한 만화아트마켓 사업 기획 및 운영 용역</v>
      </c>
      <c r="I91" s="95" t="s">
        <v>507</v>
      </c>
      <c r="J91" s="18">
        <v>40000000</v>
      </c>
      <c r="K91" s="97">
        <v>42479</v>
      </c>
      <c r="L91" s="95"/>
      <c r="M91" s="20"/>
      <c r="N91" s="94" t="s">
        <v>242</v>
      </c>
      <c r="O91" s="94" t="s">
        <v>117</v>
      </c>
      <c r="P91" s="94" t="s">
        <v>118</v>
      </c>
      <c r="Q91" s="94" t="s">
        <v>243</v>
      </c>
      <c r="R91" s="42">
        <v>40000000</v>
      </c>
      <c r="S91" s="42">
        <v>40000000</v>
      </c>
      <c r="T91" s="97">
        <v>42489</v>
      </c>
      <c r="U91" s="95">
        <v>2</v>
      </c>
      <c r="V91" s="95" t="s">
        <v>508</v>
      </c>
      <c r="W91" s="95" t="s">
        <v>509</v>
      </c>
      <c r="X91" s="40">
        <v>39000000</v>
      </c>
      <c r="Y91" s="97">
        <v>42489</v>
      </c>
      <c r="Z91" s="95" t="s">
        <v>508</v>
      </c>
      <c r="AA91" s="94" t="s">
        <v>510</v>
      </c>
      <c r="AB91" s="95" t="s">
        <v>509</v>
      </c>
      <c r="AC91" s="95">
        <v>1</v>
      </c>
      <c r="AD91" s="1">
        <v>42494</v>
      </c>
      <c r="AE91" s="1">
        <v>42494</v>
      </c>
      <c r="AF91" s="1">
        <v>42613</v>
      </c>
      <c r="AG91" s="18">
        <v>39000000</v>
      </c>
      <c r="AH91" s="61">
        <f t="shared" ref="AH91" si="43">SUM(AG91/S91)</f>
        <v>0.97499999999999998</v>
      </c>
      <c r="AI91" s="94"/>
      <c r="AJ91" s="48"/>
      <c r="AK91" s="94"/>
      <c r="AL91" s="94"/>
      <c r="AM91" s="94"/>
      <c r="AN91" s="96"/>
      <c r="AO91" s="94"/>
      <c r="AP91" s="14"/>
      <c r="AQ91" s="98" t="str">
        <f>C91</f>
        <v>배은영</v>
      </c>
      <c r="AR91" s="16"/>
      <c r="AS91" s="16"/>
      <c r="AT91" s="7">
        <v>42514</v>
      </c>
      <c r="AU91" s="14">
        <v>19000000</v>
      </c>
      <c r="AV91" s="16"/>
      <c r="AW91" s="14"/>
      <c r="AX91" s="75"/>
      <c r="AY91" s="82"/>
      <c r="AZ91" s="75"/>
      <c r="BA91" s="82"/>
      <c r="BB91" s="75"/>
      <c r="BC91" s="82"/>
      <c r="BD91" s="75"/>
      <c r="BE91" s="82"/>
      <c r="BF91" s="75"/>
      <c r="BG91" s="82"/>
      <c r="BH91" s="75"/>
      <c r="BI91" s="82"/>
      <c r="BJ91" s="75"/>
      <c r="BK91" s="82"/>
    </row>
    <row r="92" spans="1:63" ht="29.25" customHeight="1">
      <c r="A92" s="98">
        <v>86</v>
      </c>
      <c r="B92" s="94" t="s">
        <v>83</v>
      </c>
      <c r="C92" s="94" t="s">
        <v>176</v>
      </c>
      <c r="D92" s="1">
        <v>42488</v>
      </c>
      <c r="E92" s="94" t="s">
        <v>91</v>
      </c>
      <c r="F92" s="94" t="s">
        <v>60</v>
      </c>
      <c r="G92" s="95" t="s">
        <v>486</v>
      </c>
      <c r="H92" s="95" t="str">
        <f t="shared" ref="H92:H100" si="44">G92</f>
        <v>크로마키 사진인화 카트리지 구입</v>
      </c>
      <c r="I92" s="95" t="s">
        <v>487</v>
      </c>
      <c r="J92" s="18">
        <v>4880000</v>
      </c>
      <c r="K92" s="97"/>
      <c r="L92" s="95"/>
      <c r="M92" s="95"/>
      <c r="N92" s="94"/>
      <c r="O92" s="94"/>
      <c r="P92" s="94"/>
      <c r="Q92" s="94"/>
      <c r="R92" s="59"/>
      <c r="S92" s="40"/>
      <c r="T92" s="97"/>
      <c r="U92" s="95"/>
      <c r="V92" s="95"/>
      <c r="W92" s="95"/>
      <c r="X92" s="40"/>
      <c r="Y92" s="97"/>
      <c r="Z92" s="95" t="s">
        <v>488</v>
      </c>
      <c r="AA92" s="94" t="s">
        <v>489</v>
      </c>
      <c r="AB92" s="95" t="s">
        <v>490</v>
      </c>
      <c r="AC92" s="95"/>
      <c r="AD92" s="1">
        <v>42494</v>
      </c>
      <c r="AE92" s="1"/>
      <c r="AF92" s="1">
        <v>42494</v>
      </c>
      <c r="AG92" s="18">
        <v>4340000</v>
      </c>
      <c r="AH92" s="61">
        <f t="shared" si="39"/>
        <v>0.88934426229508201</v>
      </c>
      <c r="AI92" s="94"/>
      <c r="AJ92" s="48"/>
      <c r="AK92" s="94"/>
      <c r="AL92" s="94"/>
      <c r="AM92" s="94"/>
      <c r="AN92" s="96"/>
      <c r="AO92" s="94"/>
      <c r="AP92" s="14"/>
      <c r="AQ92" s="98" t="str">
        <f t="shared" ref="AQ92:AQ105" si="45">C92</f>
        <v>방희정</v>
      </c>
      <c r="AR92" s="16">
        <v>42494</v>
      </c>
      <c r="AS92" s="16">
        <v>42494</v>
      </c>
      <c r="AT92" s="7"/>
      <c r="AU92" s="14"/>
      <c r="AV92" s="16">
        <v>42509</v>
      </c>
      <c r="AW92" s="14">
        <f>SUM(AG92-AU92)</f>
        <v>4340000</v>
      </c>
      <c r="AX92" s="75"/>
      <c r="AY92" s="82"/>
      <c r="AZ92" s="75"/>
      <c r="BA92" s="82"/>
      <c r="BB92" s="75"/>
      <c r="BC92" s="82"/>
      <c r="BD92" s="75"/>
      <c r="BE92" s="82"/>
      <c r="BF92" s="75"/>
      <c r="BG92" s="82"/>
      <c r="BH92" s="75"/>
      <c r="BI92" s="82"/>
      <c r="BJ92" s="75"/>
      <c r="BK92" s="82"/>
    </row>
    <row r="93" spans="1:63" ht="29.25" customHeight="1">
      <c r="A93" s="98">
        <v>87</v>
      </c>
      <c r="B93" s="94" t="s">
        <v>393</v>
      </c>
      <c r="C93" s="94" t="s">
        <v>425</v>
      </c>
      <c r="D93" s="1">
        <v>42492</v>
      </c>
      <c r="E93" s="94" t="s">
        <v>52</v>
      </c>
      <c r="F93" s="94" t="s">
        <v>60</v>
      </c>
      <c r="G93" s="95" t="s">
        <v>492</v>
      </c>
      <c r="H93" s="95" t="str">
        <f t="shared" si="44"/>
        <v>제19회 부천국제만화축제 사전 BICOF 기획 및 운영</v>
      </c>
      <c r="I93" s="95" t="s">
        <v>391</v>
      </c>
      <c r="J93" s="18">
        <v>5850000</v>
      </c>
      <c r="K93" s="97"/>
      <c r="L93" s="95"/>
      <c r="M93" s="95"/>
      <c r="N93" s="94"/>
      <c r="O93" s="94"/>
      <c r="P93" s="94"/>
      <c r="Q93" s="94"/>
      <c r="R93" s="59"/>
      <c r="S93" s="40"/>
      <c r="T93" s="97"/>
      <c r="U93" s="95"/>
      <c r="V93" s="95"/>
      <c r="W93" s="95"/>
      <c r="X93" s="40"/>
      <c r="Y93" s="97"/>
      <c r="Z93" s="95" t="s">
        <v>493</v>
      </c>
      <c r="AA93" s="94" t="s">
        <v>494</v>
      </c>
      <c r="AB93" s="95" t="s">
        <v>495</v>
      </c>
      <c r="AC93" s="95"/>
      <c r="AD93" s="1">
        <v>42494</v>
      </c>
      <c r="AE93" s="1">
        <v>42494</v>
      </c>
      <c r="AF93" s="1">
        <v>42501</v>
      </c>
      <c r="AG93" s="18">
        <v>5450000</v>
      </c>
      <c r="AH93" s="61">
        <f t="shared" si="39"/>
        <v>0.93162393162393164</v>
      </c>
      <c r="AI93" s="94"/>
      <c r="AJ93" s="48"/>
      <c r="AK93" s="94"/>
      <c r="AL93" s="94"/>
      <c r="AM93" s="94"/>
      <c r="AN93" s="96"/>
      <c r="AO93" s="94"/>
      <c r="AP93" s="14"/>
      <c r="AQ93" s="98" t="str">
        <f t="shared" si="45"/>
        <v>박혜수</v>
      </c>
      <c r="AR93" s="16">
        <v>42501</v>
      </c>
      <c r="AS93" s="16">
        <v>42503</v>
      </c>
      <c r="AT93" s="7"/>
      <c r="AU93" s="14"/>
      <c r="AV93" s="16">
        <v>42507</v>
      </c>
      <c r="AW93" s="14">
        <f>SUM(AG93-AU93)</f>
        <v>5450000</v>
      </c>
      <c r="AX93" s="75"/>
      <c r="AY93" s="82"/>
      <c r="AZ93" s="75"/>
      <c r="BA93" s="82"/>
      <c r="BB93" s="75"/>
      <c r="BC93" s="82"/>
      <c r="BD93" s="75"/>
      <c r="BE93" s="82"/>
      <c r="BF93" s="75"/>
      <c r="BG93" s="82"/>
      <c r="BH93" s="75"/>
      <c r="BI93" s="82"/>
      <c r="BJ93" s="75"/>
      <c r="BK93" s="82"/>
    </row>
    <row r="94" spans="1:63" ht="29.25" customHeight="1">
      <c r="A94" s="98">
        <v>88</v>
      </c>
      <c r="B94" s="94" t="s">
        <v>75</v>
      </c>
      <c r="C94" s="94" t="s">
        <v>349</v>
      </c>
      <c r="D94" s="1">
        <v>42494</v>
      </c>
      <c r="E94" s="94" t="s">
        <v>52</v>
      </c>
      <c r="F94" s="94" t="s">
        <v>60</v>
      </c>
      <c r="G94" s="95" t="s">
        <v>551</v>
      </c>
      <c r="H94" s="95" t="str">
        <f t="shared" si="44"/>
        <v>2016년 상반기 부천만화창작스튜디오 저수조 청소</v>
      </c>
      <c r="I94" s="95" t="s">
        <v>540</v>
      </c>
      <c r="J94" s="18">
        <v>506000</v>
      </c>
      <c r="K94" s="97"/>
      <c r="L94" s="95"/>
      <c r="M94" s="95"/>
      <c r="N94" s="94"/>
      <c r="O94" s="94"/>
      <c r="P94" s="94"/>
      <c r="Q94" s="94"/>
      <c r="R94" s="59"/>
      <c r="S94" s="40"/>
      <c r="T94" s="97"/>
      <c r="U94" s="95"/>
      <c r="V94" s="95"/>
      <c r="W94" s="95"/>
      <c r="X94" s="40"/>
      <c r="Y94" s="97"/>
      <c r="Z94" s="95" t="s">
        <v>315</v>
      </c>
      <c r="AA94" s="94" t="s">
        <v>316</v>
      </c>
      <c r="AB94" s="95" t="s">
        <v>317</v>
      </c>
      <c r="AC94" s="95"/>
      <c r="AD94" s="1">
        <v>42494</v>
      </c>
      <c r="AE94" s="1">
        <v>42511</v>
      </c>
      <c r="AF94" s="1">
        <v>42511</v>
      </c>
      <c r="AG94" s="18">
        <v>462000</v>
      </c>
      <c r="AH94" s="61">
        <f t="shared" si="39"/>
        <v>0.91304347826086951</v>
      </c>
      <c r="AI94" s="94"/>
      <c r="AJ94" s="48"/>
      <c r="AK94" s="94"/>
      <c r="AL94" s="94"/>
      <c r="AM94" s="94"/>
      <c r="AN94" s="96"/>
      <c r="AO94" s="94"/>
      <c r="AP94" s="14"/>
      <c r="AQ94" s="98" t="str">
        <f t="shared" si="45"/>
        <v>정기선</v>
      </c>
      <c r="AR94" s="16">
        <v>42511</v>
      </c>
      <c r="AS94" s="16">
        <v>42511</v>
      </c>
      <c r="AT94" s="7"/>
      <c r="AU94" s="14"/>
      <c r="AV94" s="16">
        <v>42520</v>
      </c>
      <c r="AW94" s="14">
        <f>SUM(AG94-AU94)</f>
        <v>462000</v>
      </c>
      <c r="AX94" s="75"/>
      <c r="AY94" s="82"/>
      <c r="AZ94" s="75"/>
      <c r="BA94" s="82"/>
      <c r="BB94" s="75"/>
      <c r="BC94" s="82"/>
      <c r="BD94" s="75"/>
      <c r="BE94" s="82"/>
      <c r="BF94" s="75"/>
      <c r="BG94" s="82"/>
      <c r="BH94" s="75"/>
      <c r="BI94" s="82"/>
      <c r="BJ94" s="75"/>
      <c r="BK94" s="82"/>
    </row>
    <row r="95" spans="1:63" ht="29.25" customHeight="1">
      <c r="A95" s="98">
        <v>89</v>
      </c>
      <c r="B95" s="94" t="s">
        <v>201</v>
      </c>
      <c r="C95" s="94" t="s">
        <v>354</v>
      </c>
      <c r="D95" s="1">
        <v>42440</v>
      </c>
      <c r="E95" s="94" t="s">
        <v>52</v>
      </c>
      <c r="F95" s="94" t="s">
        <v>238</v>
      </c>
      <c r="G95" s="95" t="s">
        <v>511</v>
      </c>
      <c r="H95" s="95" t="str">
        <f t="shared" si="44"/>
        <v>2016년 K-Comics아카데미 운영 용역</v>
      </c>
      <c r="I95" s="95" t="s">
        <v>512</v>
      </c>
      <c r="J95" s="18">
        <v>250600000</v>
      </c>
      <c r="K95" s="97">
        <v>42465</v>
      </c>
      <c r="L95" s="95"/>
      <c r="M95" s="20"/>
      <c r="N95" s="94" t="s">
        <v>242</v>
      </c>
      <c r="O95" s="94" t="s">
        <v>117</v>
      </c>
      <c r="P95" s="94" t="s">
        <v>118</v>
      </c>
      <c r="Q95" s="94" t="s">
        <v>243</v>
      </c>
      <c r="R95" s="18">
        <v>250600000</v>
      </c>
      <c r="S95" s="18">
        <v>250600000</v>
      </c>
      <c r="T95" s="97">
        <v>42475</v>
      </c>
      <c r="U95" s="95">
        <v>2</v>
      </c>
      <c r="V95" s="95" t="s">
        <v>513</v>
      </c>
      <c r="W95" s="95" t="s">
        <v>514</v>
      </c>
      <c r="X95" s="40">
        <v>213000000</v>
      </c>
      <c r="Y95" s="97">
        <v>42475</v>
      </c>
      <c r="Z95" s="95" t="s">
        <v>513</v>
      </c>
      <c r="AA95" s="94" t="s">
        <v>515</v>
      </c>
      <c r="AB95" s="95" t="s">
        <v>516</v>
      </c>
      <c r="AC95" s="95">
        <v>1</v>
      </c>
      <c r="AD95" s="1">
        <v>42500</v>
      </c>
      <c r="AE95" s="1">
        <v>42500</v>
      </c>
      <c r="AF95" s="1">
        <v>42766</v>
      </c>
      <c r="AG95" s="18">
        <v>213000000</v>
      </c>
      <c r="AH95" s="61">
        <f t="shared" ref="AH95" si="46">SUM(AG95/S95)</f>
        <v>0.84996009577015164</v>
      </c>
      <c r="AI95" s="94"/>
      <c r="AJ95" s="48"/>
      <c r="AK95" s="94"/>
      <c r="AL95" s="94"/>
      <c r="AM95" s="94"/>
      <c r="AN95" s="96"/>
      <c r="AO95" s="94"/>
      <c r="AP95" s="14"/>
      <c r="AQ95" s="98" t="str">
        <f t="shared" si="45"/>
        <v>김보금</v>
      </c>
      <c r="AR95" s="16"/>
      <c r="AS95" s="16"/>
      <c r="AT95" s="7">
        <v>42520</v>
      </c>
      <c r="AU95" s="14">
        <v>149100000</v>
      </c>
      <c r="AV95" s="16"/>
      <c r="AW95" s="14"/>
      <c r="AX95" s="75"/>
      <c r="AY95" s="82"/>
      <c r="AZ95" s="75"/>
      <c r="BA95" s="82"/>
      <c r="BB95" s="75"/>
      <c r="BC95" s="82"/>
      <c r="BD95" s="75"/>
      <c r="BE95" s="82"/>
      <c r="BF95" s="75"/>
      <c r="BG95" s="82"/>
      <c r="BH95" s="75"/>
      <c r="BI95" s="82"/>
      <c r="BJ95" s="75"/>
      <c r="BK95" s="82"/>
    </row>
    <row r="96" spans="1:63" ht="29.25" customHeight="1">
      <c r="A96" s="24">
        <v>90</v>
      </c>
      <c r="B96" s="26" t="s">
        <v>58</v>
      </c>
      <c r="C96" s="26" t="s">
        <v>434</v>
      </c>
      <c r="D96" s="25">
        <v>42487</v>
      </c>
      <c r="E96" s="26" t="s">
        <v>52</v>
      </c>
      <c r="F96" s="26" t="s">
        <v>60</v>
      </c>
      <c r="G96" s="27" t="s">
        <v>496</v>
      </c>
      <c r="H96" s="27" t="str">
        <f t="shared" si="44"/>
        <v>국제만화가대회 사무국 외국어 전문번역(감수) 용역 단가계약</v>
      </c>
      <c r="I96" s="27" t="s">
        <v>497</v>
      </c>
      <c r="J96" s="28">
        <v>7500000</v>
      </c>
      <c r="K96" s="29"/>
      <c r="L96" s="27"/>
      <c r="M96" s="27"/>
      <c r="N96" s="26"/>
      <c r="O96" s="26"/>
      <c r="P96" s="26"/>
      <c r="Q96" s="26"/>
      <c r="R96" s="60"/>
      <c r="S96" s="43"/>
      <c r="T96" s="29"/>
      <c r="U96" s="27"/>
      <c r="V96" s="27"/>
      <c r="W96" s="27"/>
      <c r="X96" s="43"/>
      <c r="Y96" s="29"/>
      <c r="Z96" s="27" t="s">
        <v>498</v>
      </c>
      <c r="AA96" s="26" t="s">
        <v>499</v>
      </c>
      <c r="AB96" s="27" t="s">
        <v>323</v>
      </c>
      <c r="AC96" s="27"/>
      <c r="AD96" s="25">
        <v>42501</v>
      </c>
      <c r="AE96" s="25">
        <v>42501</v>
      </c>
      <c r="AF96" s="25">
        <v>42735</v>
      </c>
      <c r="AG96" s="28">
        <v>7040000</v>
      </c>
      <c r="AH96" s="62">
        <f t="shared" ref="AH96:AH102" si="47">SUM(AG96/J96)</f>
        <v>0.93866666666666665</v>
      </c>
      <c r="AI96" s="26"/>
      <c r="AJ96" s="49"/>
      <c r="AK96" s="26"/>
      <c r="AL96" s="26"/>
      <c r="AM96" s="26"/>
      <c r="AN96" s="31"/>
      <c r="AO96" s="26"/>
      <c r="AP96" s="35"/>
      <c r="AQ96" s="24" t="str">
        <f t="shared" si="45"/>
        <v>김현덕</v>
      </c>
      <c r="AR96" s="32"/>
      <c r="AS96" s="32"/>
      <c r="AT96" s="33"/>
      <c r="AU96" s="35"/>
      <c r="AV96" s="32"/>
      <c r="AW96" s="35"/>
      <c r="AX96" s="32">
        <v>42535</v>
      </c>
      <c r="AY96" s="83">
        <v>3403400</v>
      </c>
      <c r="AZ96" s="76">
        <v>42559</v>
      </c>
      <c r="BA96" s="85">
        <v>1653960</v>
      </c>
      <c r="BB96" s="76"/>
      <c r="BC96" s="85"/>
      <c r="BD96" s="76"/>
      <c r="BE96" s="85"/>
      <c r="BF96" s="76"/>
      <c r="BG96" s="85"/>
      <c r="BH96" s="76"/>
      <c r="BI96" s="85"/>
      <c r="BJ96" s="76"/>
      <c r="BK96" s="85"/>
    </row>
    <row r="97" spans="1:63" ht="29.25" customHeight="1">
      <c r="A97" s="98">
        <v>91</v>
      </c>
      <c r="B97" s="94" t="s">
        <v>75</v>
      </c>
      <c r="C97" s="94" t="s">
        <v>349</v>
      </c>
      <c r="D97" s="1">
        <v>42493</v>
      </c>
      <c r="E97" s="94" t="s">
        <v>91</v>
      </c>
      <c r="F97" s="94" t="s">
        <v>60</v>
      </c>
      <c r="G97" s="95" t="s">
        <v>500</v>
      </c>
      <c r="H97" s="95" t="str">
        <f t="shared" si="44"/>
        <v>구내식당 튀김기 구입</v>
      </c>
      <c r="I97" s="95" t="s">
        <v>501</v>
      </c>
      <c r="J97" s="18">
        <v>2717000</v>
      </c>
      <c r="K97" s="97"/>
      <c r="L97" s="95"/>
      <c r="M97" s="95"/>
      <c r="N97" s="94"/>
      <c r="O97" s="94"/>
      <c r="P97" s="94"/>
      <c r="Q97" s="94"/>
      <c r="R97" s="59"/>
      <c r="S97" s="40"/>
      <c r="T97" s="97"/>
      <c r="U97" s="95"/>
      <c r="V97" s="95"/>
      <c r="W97" s="95"/>
      <c r="X97" s="40"/>
      <c r="Y97" s="97"/>
      <c r="Z97" s="95" t="s">
        <v>502</v>
      </c>
      <c r="AA97" s="94" t="s">
        <v>503</v>
      </c>
      <c r="AB97" s="95" t="s">
        <v>504</v>
      </c>
      <c r="AC97" s="95"/>
      <c r="AD97" s="1">
        <v>42501</v>
      </c>
      <c r="AE97" s="1"/>
      <c r="AF97" s="1">
        <v>42503</v>
      </c>
      <c r="AG97" s="18">
        <v>2387000</v>
      </c>
      <c r="AH97" s="61">
        <f t="shared" si="47"/>
        <v>0.87854251012145745</v>
      </c>
      <c r="AI97" s="94"/>
      <c r="AJ97" s="48"/>
      <c r="AK97" s="94"/>
      <c r="AL97" s="94"/>
      <c r="AM97" s="94"/>
      <c r="AN97" s="96"/>
      <c r="AO97" s="94"/>
      <c r="AP97" s="14"/>
      <c r="AQ97" s="98" t="str">
        <f t="shared" si="45"/>
        <v>정기선</v>
      </c>
      <c r="AR97" s="16">
        <v>42503</v>
      </c>
      <c r="AS97" s="16">
        <v>42503</v>
      </c>
      <c r="AT97" s="7"/>
      <c r="AU97" s="14"/>
      <c r="AV97" s="16">
        <v>42507</v>
      </c>
      <c r="AW97" s="14">
        <f>SUM(AG97-AU97)</f>
        <v>2387000</v>
      </c>
      <c r="AX97" s="75"/>
      <c r="AY97" s="82"/>
      <c r="AZ97" s="75"/>
      <c r="BA97" s="82"/>
      <c r="BB97" s="75"/>
      <c r="BC97" s="82"/>
      <c r="BD97" s="75"/>
      <c r="BE97" s="82"/>
      <c r="BF97" s="75"/>
      <c r="BG97" s="82"/>
      <c r="BH97" s="75"/>
      <c r="BI97" s="82"/>
      <c r="BJ97" s="75"/>
      <c r="BK97" s="82"/>
    </row>
    <row r="98" spans="1:63" ht="29.25" customHeight="1">
      <c r="A98" s="98">
        <v>92</v>
      </c>
      <c r="B98" s="94" t="s">
        <v>139</v>
      </c>
      <c r="C98" s="94" t="s">
        <v>140</v>
      </c>
      <c r="D98" s="1">
        <v>42494</v>
      </c>
      <c r="E98" s="94" t="s">
        <v>91</v>
      </c>
      <c r="F98" s="94" t="s">
        <v>60</v>
      </c>
      <c r="G98" s="95" t="s">
        <v>632</v>
      </c>
      <c r="H98" s="95" t="str">
        <f t="shared" si="44"/>
        <v>만화도서관 영상 열람기기 구입</v>
      </c>
      <c r="I98" s="95" t="s">
        <v>633</v>
      </c>
      <c r="J98" s="18">
        <v>4614000</v>
      </c>
      <c r="K98" s="97"/>
      <c r="L98" s="95"/>
      <c r="M98" s="95"/>
      <c r="N98" s="94"/>
      <c r="O98" s="94"/>
      <c r="P98" s="94"/>
      <c r="Q98" s="94"/>
      <c r="R98" s="59"/>
      <c r="S98" s="40"/>
      <c r="T98" s="97"/>
      <c r="U98" s="95"/>
      <c r="V98" s="95"/>
      <c r="W98" s="95"/>
      <c r="X98" s="40"/>
      <c r="Y98" s="97"/>
      <c r="Z98" s="95" t="s">
        <v>634</v>
      </c>
      <c r="AA98" s="94" t="s">
        <v>635</v>
      </c>
      <c r="AB98" s="95" t="s">
        <v>636</v>
      </c>
      <c r="AC98" s="95"/>
      <c r="AD98" s="1">
        <v>42503</v>
      </c>
      <c r="AE98" s="1"/>
      <c r="AF98" s="1">
        <v>42509</v>
      </c>
      <c r="AG98" s="18">
        <v>4194000</v>
      </c>
      <c r="AH98" s="61">
        <f t="shared" si="47"/>
        <v>0.90897269180754225</v>
      </c>
      <c r="AI98" s="94"/>
      <c r="AJ98" s="48"/>
      <c r="AK98" s="94"/>
      <c r="AL98" s="94"/>
      <c r="AM98" s="94"/>
      <c r="AN98" s="96"/>
      <c r="AO98" s="94"/>
      <c r="AP98" s="14"/>
      <c r="AQ98" s="98" t="str">
        <f t="shared" si="45"/>
        <v>김연희</v>
      </c>
      <c r="AR98" s="16">
        <v>42509</v>
      </c>
      <c r="AS98" s="16">
        <v>42516</v>
      </c>
      <c r="AT98" s="7"/>
      <c r="AU98" s="14"/>
      <c r="AV98" s="16">
        <v>42521</v>
      </c>
      <c r="AW98" s="14">
        <f>SUM(AG98-AU98)</f>
        <v>4194000</v>
      </c>
      <c r="AX98" s="75"/>
      <c r="AY98" s="82"/>
      <c r="AZ98" s="75"/>
      <c r="BA98" s="82"/>
      <c r="BB98" s="75"/>
      <c r="BC98" s="82"/>
      <c r="BD98" s="75"/>
      <c r="BE98" s="82"/>
      <c r="BF98" s="75"/>
      <c r="BG98" s="82"/>
      <c r="BH98" s="75"/>
      <c r="BI98" s="82"/>
      <c r="BJ98" s="75"/>
      <c r="BK98" s="82"/>
    </row>
    <row r="99" spans="1:63" ht="29.25" customHeight="1">
      <c r="A99" s="98">
        <v>93</v>
      </c>
      <c r="B99" s="94" t="s">
        <v>393</v>
      </c>
      <c r="C99" s="94" t="s">
        <v>425</v>
      </c>
      <c r="D99" s="1">
        <v>42502</v>
      </c>
      <c r="E99" s="94" t="s">
        <v>52</v>
      </c>
      <c r="F99" s="94" t="s">
        <v>60</v>
      </c>
      <c r="G99" s="95" t="s">
        <v>518</v>
      </c>
      <c r="H99" s="95" t="str">
        <f t="shared" si="44"/>
        <v>제19회 부천국제만화축제 트레일러 제작 용역</v>
      </c>
      <c r="I99" s="95" t="s">
        <v>519</v>
      </c>
      <c r="J99" s="18">
        <v>7300000</v>
      </c>
      <c r="K99" s="97"/>
      <c r="L99" s="95"/>
      <c r="M99" s="95"/>
      <c r="N99" s="94"/>
      <c r="O99" s="94"/>
      <c r="P99" s="94"/>
      <c r="Q99" s="94"/>
      <c r="R99" s="59"/>
      <c r="S99" s="40"/>
      <c r="T99" s="97"/>
      <c r="U99" s="95"/>
      <c r="V99" s="95"/>
      <c r="W99" s="95"/>
      <c r="X99" s="40"/>
      <c r="Y99" s="97"/>
      <c r="Z99" s="95" t="s">
        <v>520</v>
      </c>
      <c r="AA99" s="94" t="s">
        <v>521</v>
      </c>
      <c r="AB99" s="95" t="s">
        <v>522</v>
      </c>
      <c r="AC99" s="95"/>
      <c r="AD99" s="1">
        <v>42508</v>
      </c>
      <c r="AE99" s="1">
        <v>42508</v>
      </c>
      <c r="AF99" s="1">
        <v>42535</v>
      </c>
      <c r="AG99" s="18">
        <v>7000000</v>
      </c>
      <c r="AH99" s="61">
        <f t="shared" si="47"/>
        <v>0.95890410958904104</v>
      </c>
      <c r="AI99" s="94"/>
      <c r="AJ99" s="48"/>
      <c r="AK99" s="94"/>
      <c r="AL99" s="94"/>
      <c r="AM99" s="94"/>
      <c r="AN99" s="96"/>
      <c r="AO99" s="94"/>
      <c r="AP99" s="14"/>
      <c r="AQ99" s="98" t="str">
        <f t="shared" si="45"/>
        <v>박혜수</v>
      </c>
      <c r="AR99" s="16">
        <v>42535</v>
      </c>
      <c r="AS99" s="16">
        <v>42545</v>
      </c>
      <c r="AT99" s="7"/>
      <c r="AU99" s="14"/>
      <c r="AV99" s="16">
        <v>42551</v>
      </c>
      <c r="AW99" s="14">
        <f>SUM(AG99-AU99)</f>
        <v>7000000</v>
      </c>
      <c r="AX99" s="75"/>
      <c r="AY99" s="82"/>
      <c r="AZ99" s="75"/>
      <c r="BA99" s="82"/>
      <c r="BB99" s="75"/>
      <c r="BC99" s="82"/>
      <c r="BD99" s="75"/>
      <c r="BE99" s="82"/>
      <c r="BF99" s="75"/>
      <c r="BG99" s="82"/>
      <c r="BH99" s="75"/>
      <c r="BI99" s="82"/>
      <c r="BJ99" s="75"/>
      <c r="BK99" s="82"/>
    </row>
    <row r="100" spans="1:63" ht="29.25" customHeight="1">
      <c r="A100" s="24">
        <v>94</v>
      </c>
      <c r="B100" s="26" t="s">
        <v>201</v>
      </c>
      <c r="C100" s="26" t="s">
        <v>202</v>
      </c>
      <c r="D100" s="25">
        <v>42502</v>
      </c>
      <c r="E100" s="26" t="s">
        <v>52</v>
      </c>
      <c r="F100" s="26" t="s">
        <v>60</v>
      </c>
      <c r="G100" s="27" t="s">
        <v>523</v>
      </c>
      <c r="H100" s="27" t="str">
        <f t="shared" si="44"/>
        <v>2016 현장형 창조인재 양성사업 선정자 회계관리 및 자문용역</v>
      </c>
      <c r="I100" s="27" t="s">
        <v>524</v>
      </c>
      <c r="J100" s="28">
        <v>6545000</v>
      </c>
      <c r="K100" s="29"/>
      <c r="L100" s="27"/>
      <c r="M100" s="27"/>
      <c r="N100" s="26"/>
      <c r="O100" s="26"/>
      <c r="P100" s="26"/>
      <c r="Q100" s="26"/>
      <c r="R100" s="60"/>
      <c r="S100" s="43"/>
      <c r="T100" s="29"/>
      <c r="U100" s="27"/>
      <c r="V100" s="27"/>
      <c r="W100" s="27"/>
      <c r="X100" s="43"/>
      <c r="Y100" s="29"/>
      <c r="Z100" s="27" t="s">
        <v>525</v>
      </c>
      <c r="AA100" s="26" t="s">
        <v>526</v>
      </c>
      <c r="AB100" s="27" t="s">
        <v>527</v>
      </c>
      <c r="AC100" s="27"/>
      <c r="AD100" s="25">
        <v>42509</v>
      </c>
      <c r="AE100" s="25">
        <v>42509</v>
      </c>
      <c r="AF100" s="25">
        <v>42735</v>
      </c>
      <c r="AG100" s="28">
        <v>6020000</v>
      </c>
      <c r="AH100" s="62">
        <f t="shared" si="47"/>
        <v>0.9197860962566845</v>
      </c>
      <c r="AI100" s="26" t="s">
        <v>583</v>
      </c>
      <c r="AJ100" s="49">
        <v>42541</v>
      </c>
      <c r="AK100" s="26" t="s">
        <v>584</v>
      </c>
      <c r="AL100" s="26"/>
      <c r="AM100" s="26"/>
      <c r="AN100" s="31"/>
      <c r="AO100" s="26"/>
      <c r="AP100" s="35">
        <v>9116000</v>
      </c>
      <c r="AQ100" s="24" t="str">
        <f t="shared" si="45"/>
        <v>김태훈</v>
      </c>
      <c r="AR100" s="32"/>
      <c r="AS100" s="32"/>
      <c r="AT100" s="33"/>
      <c r="AU100" s="35"/>
      <c r="AV100" s="32"/>
      <c r="AW100" s="35"/>
      <c r="AX100" s="32">
        <v>42535</v>
      </c>
      <c r="AY100" s="83">
        <v>860000</v>
      </c>
      <c r="AZ100" s="76">
        <v>42566</v>
      </c>
      <c r="BA100" s="85">
        <v>1376000</v>
      </c>
      <c r="BB100" s="76"/>
      <c r="BC100" s="85"/>
      <c r="BD100" s="76"/>
      <c r="BE100" s="85"/>
      <c r="BF100" s="76"/>
      <c r="BG100" s="85"/>
      <c r="BH100" s="76"/>
      <c r="BI100" s="85"/>
      <c r="BJ100" s="76"/>
      <c r="BK100" s="85"/>
    </row>
    <row r="101" spans="1:63" ht="29.25" customHeight="1">
      <c r="A101" s="98">
        <v>95</v>
      </c>
      <c r="B101" s="94" t="s">
        <v>58</v>
      </c>
      <c r="C101" s="94" t="s">
        <v>65</v>
      </c>
      <c r="D101" s="1">
        <v>42507</v>
      </c>
      <c r="E101" s="94" t="s">
        <v>52</v>
      </c>
      <c r="F101" s="94" t="s">
        <v>60</v>
      </c>
      <c r="G101" s="95" t="s">
        <v>528</v>
      </c>
      <c r="H101" s="95" t="str">
        <f>G101</f>
        <v>제1회 한중문화콘텐츠창의포럼 및 한중만화영상체험관 개관식 참가자 항공권 구매 및 부대업무 용역</v>
      </c>
      <c r="I101" s="95" t="s">
        <v>529</v>
      </c>
      <c r="J101" s="18">
        <v>5724660</v>
      </c>
      <c r="K101" s="97"/>
      <c r="L101" s="95"/>
      <c r="M101" s="20"/>
      <c r="N101" s="94"/>
      <c r="O101" s="94"/>
      <c r="P101" s="94"/>
      <c r="Q101" s="94"/>
      <c r="R101" s="59"/>
      <c r="S101" s="40"/>
      <c r="T101" s="97"/>
      <c r="U101" s="95"/>
      <c r="V101" s="95"/>
      <c r="W101" s="95"/>
      <c r="X101" s="40"/>
      <c r="Y101" s="97"/>
      <c r="Z101" s="95" t="s">
        <v>530</v>
      </c>
      <c r="AA101" s="94" t="s">
        <v>531</v>
      </c>
      <c r="AB101" s="95" t="s">
        <v>532</v>
      </c>
      <c r="AC101" s="95"/>
      <c r="AD101" s="1">
        <v>42510</v>
      </c>
      <c r="AE101" s="1">
        <v>42510</v>
      </c>
      <c r="AF101" s="1">
        <v>42514</v>
      </c>
      <c r="AG101" s="18">
        <v>5608660</v>
      </c>
      <c r="AH101" s="61">
        <f t="shared" si="47"/>
        <v>0.9797367878616372</v>
      </c>
      <c r="AI101" s="94"/>
      <c r="AJ101" s="48"/>
      <c r="AK101" s="94"/>
      <c r="AL101" s="94"/>
      <c r="AM101" s="94"/>
      <c r="AN101" s="96"/>
      <c r="AO101" s="94"/>
      <c r="AP101" s="14"/>
      <c r="AQ101" s="98" t="str">
        <f t="shared" si="45"/>
        <v>박은주</v>
      </c>
      <c r="AR101" s="16">
        <v>42513</v>
      </c>
      <c r="AS101" s="16">
        <v>42513</v>
      </c>
      <c r="AT101" s="7"/>
      <c r="AU101" s="14"/>
      <c r="AV101" s="16">
        <v>42514</v>
      </c>
      <c r="AW101" s="14">
        <f>SUM(AG101-AU101)</f>
        <v>5608660</v>
      </c>
      <c r="AX101" s="75"/>
      <c r="AY101" s="82"/>
      <c r="AZ101" s="75"/>
      <c r="BA101" s="82"/>
      <c r="BB101" s="75"/>
      <c r="BC101" s="82"/>
      <c r="BD101" s="75"/>
      <c r="BE101" s="82"/>
      <c r="BF101" s="75"/>
      <c r="BG101" s="82"/>
      <c r="BH101" s="75"/>
      <c r="BI101" s="82"/>
      <c r="BJ101" s="75"/>
      <c r="BK101" s="82"/>
    </row>
    <row r="102" spans="1:63" ht="29.25" customHeight="1">
      <c r="A102" s="98">
        <v>96</v>
      </c>
      <c r="B102" s="94" t="s">
        <v>139</v>
      </c>
      <c r="C102" s="94" t="s">
        <v>318</v>
      </c>
      <c r="D102" s="1">
        <v>42465</v>
      </c>
      <c r="E102" s="94" t="s">
        <v>52</v>
      </c>
      <c r="F102" s="94" t="s">
        <v>279</v>
      </c>
      <c r="G102" s="95" t="s">
        <v>533</v>
      </c>
      <c r="H102" s="95" t="str">
        <f>G102</f>
        <v>만화문화재 영인본 제작 및 배포 용역</v>
      </c>
      <c r="I102" s="95" t="s">
        <v>534</v>
      </c>
      <c r="J102" s="18">
        <v>40420000</v>
      </c>
      <c r="K102" s="97"/>
      <c r="L102" s="95"/>
      <c r="M102" s="20"/>
      <c r="N102" s="94"/>
      <c r="O102" s="94"/>
      <c r="P102" s="94"/>
      <c r="Q102" s="94"/>
      <c r="R102" s="59"/>
      <c r="S102" s="40"/>
      <c r="T102" s="97"/>
      <c r="U102" s="95"/>
      <c r="V102" s="95"/>
      <c r="W102" s="95"/>
      <c r="X102" s="40"/>
      <c r="Y102" s="97"/>
      <c r="Z102" s="95" t="s">
        <v>158</v>
      </c>
      <c r="AA102" s="94" t="s">
        <v>159</v>
      </c>
      <c r="AB102" s="95" t="s">
        <v>160</v>
      </c>
      <c r="AC102" s="95"/>
      <c r="AD102" s="1">
        <v>42513</v>
      </c>
      <c r="AE102" s="1">
        <v>42513</v>
      </c>
      <c r="AF102" s="1">
        <v>42704</v>
      </c>
      <c r="AG102" s="18">
        <v>38799980</v>
      </c>
      <c r="AH102" s="61">
        <f t="shared" si="47"/>
        <v>0.95992033646709551</v>
      </c>
      <c r="AI102" s="94"/>
      <c r="AJ102" s="48"/>
      <c r="AK102" s="94"/>
      <c r="AL102" s="94"/>
      <c r="AM102" s="94"/>
      <c r="AN102" s="96"/>
      <c r="AO102" s="94"/>
      <c r="AP102" s="14"/>
      <c r="AQ102" s="98" t="str">
        <f t="shared" si="45"/>
        <v>심리나</v>
      </c>
      <c r="AR102" s="16"/>
      <c r="AS102" s="16"/>
      <c r="AT102" s="7">
        <v>42542</v>
      </c>
      <c r="AU102" s="14">
        <v>20000000</v>
      </c>
      <c r="AV102" s="16"/>
      <c r="AW102" s="14"/>
      <c r="AX102" s="75"/>
      <c r="AY102" s="82"/>
      <c r="AZ102" s="75"/>
      <c r="BA102" s="82"/>
      <c r="BB102" s="75"/>
      <c r="BC102" s="82"/>
      <c r="BD102" s="75"/>
      <c r="BE102" s="82"/>
      <c r="BF102" s="75"/>
      <c r="BG102" s="82"/>
      <c r="BH102" s="75"/>
      <c r="BI102" s="82"/>
      <c r="BJ102" s="75"/>
      <c r="BK102" s="82"/>
    </row>
    <row r="103" spans="1:63" ht="29.25" customHeight="1">
      <c r="A103" s="98">
        <v>97</v>
      </c>
      <c r="B103" s="94" t="s">
        <v>201</v>
      </c>
      <c r="C103" s="94" t="s">
        <v>535</v>
      </c>
      <c r="D103" s="1">
        <v>42493</v>
      </c>
      <c r="E103" s="94" t="s">
        <v>52</v>
      </c>
      <c r="F103" s="94" t="s">
        <v>269</v>
      </c>
      <c r="G103" s="95" t="s">
        <v>536</v>
      </c>
      <c r="H103" s="95" t="str">
        <f>G103</f>
        <v>NAVER 대학만화최강자전, Daum 온라인 만화 공모대전 운영 및 홍보 용역</v>
      </c>
      <c r="I103" s="95" t="s">
        <v>391</v>
      </c>
      <c r="J103" s="18">
        <v>15100000</v>
      </c>
      <c r="K103" s="97">
        <v>42506</v>
      </c>
      <c r="L103" s="95" t="s">
        <v>402</v>
      </c>
      <c r="M103" s="20">
        <v>0.9</v>
      </c>
      <c r="N103" s="94" t="s">
        <v>242</v>
      </c>
      <c r="O103" s="94" t="s">
        <v>117</v>
      </c>
      <c r="P103" s="94" t="s">
        <v>118</v>
      </c>
      <c r="Q103" s="94" t="s">
        <v>275</v>
      </c>
      <c r="R103" s="59">
        <v>15100000</v>
      </c>
      <c r="S103" s="40">
        <v>14986300</v>
      </c>
      <c r="T103" s="97">
        <v>42509</v>
      </c>
      <c r="U103" s="95">
        <v>8</v>
      </c>
      <c r="V103" s="95" t="s">
        <v>537</v>
      </c>
      <c r="W103" s="95" t="s">
        <v>539</v>
      </c>
      <c r="X103" s="40">
        <v>13525900</v>
      </c>
      <c r="Y103" s="97">
        <v>42508</v>
      </c>
      <c r="Z103" s="95" t="s">
        <v>537</v>
      </c>
      <c r="AA103" s="94" t="s">
        <v>538</v>
      </c>
      <c r="AB103" s="95" t="s">
        <v>539</v>
      </c>
      <c r="AC103" s="95">
        <v>1</v>
      </c>
      <c r="AD103" s="1">
        <v>42515</v>
      </c>
      <c r="AE103" s="1">
        <v>42515</v>
      </c>
      <c r="AF103" s="1">
        <v>42735</v>
      </c>
      <c r="AG103" s="18">
        <v>13525900</v>
      </c>
      <c r="AH103" s="61">
        <f t="shared" ref="AH103:AH104" si="48">SUM(AG103/S103)</f>
        <v>0.90255099657687354</v>
      </c>
      <c r="AI103" s="94"/>
      <c r="AJ103" s="48"/>
      <c r="AK103" s="94"/>
      <c r="AL103" s="94"/>
      <c r="AM103" s="94"/>
      <c r="AN103" s="96"/>
      <c r="AO103" s="94"/>
      <c r="AP103" s="14"/>
      <c r="AQ103" s="98" t="str">
        <f t="shared" si="45"/>
        <v>홍현지</v>
      </c>
      <c r="AR103" s="16"/>
      <c r="AS103" s="16"/>
      <c r="AT103" s="7">
        <v>42522</v>
      </c>
      <c r="AU103" s="14">
        <v>8800000</v>
      </c>
      <c r="AV103" s="16"/>
      <c r="AW103" s="14"/>
      <c r="AX103" s="75"/>
      <c r="AY103" s="82"/>
      <c r="AZ103" s="75"/>
      <c r="BA103" s="82"/>
      <c r="BB103" s="75"/>
      <c r="BC103" s="82"/>
      <c r="BD103" s="75"/>
      <c r="BE103" s="82"/>
      <c r="BF103" s="75"/>
      <c r="BG103" s="82"/>
      <c r="BH103" s="75"/>
      <c r="BI103" s="82"/>
      <c r="BJ103" s="75"/>
      <c r="BK103" s="82"/>
    </row>
    <row r="104" spans="1:63" ht="29.25" customHeight="1">
      <c r="A104" s="98">
        <v>98</v>
      </c>
      <c r="B104" s="94" t="s">
        <v>139</v>
      </c>
      <c r="C104" s="94" t="s">
        <v>318</v>
      </c>
      <c r="D104" s="1">
        <v>42501</v>
      </c>
      <c r="E104" s="94" t="s">
        <v>52</v>
      </c>
      <c r="F104" s="94" t="s">
        <v>269</v>
      </c>
      <c r="G104" s="95" t="s">
        <v>541</v>
      </c>
      <c r="H104" s="95" t="str">
        <f t="shared" ref="H104:H105" si="49">G104</f>
        <v>2016 한국만화사 기록수집(구술채록) 용역</v>
      </c>
      <c r="I104" s="95" t="s">
        <v>542</v>
      </c>
      <c r="J104" s="18">
        <v>20000000</v>
      </c>
      <c r="K104" s="97">
        <v>42508</v>
      </c>
      <c r="L104" s="95" t="s">
        <v>577</v>
      </c>
      <c r="M104" s="20">
        <v>0.9</v>
      </c>
      <c r="N104" s="94" t="s">
        <v>242</v>
      </c>
      <c r="O104" s="94" t="s">
        <v>117</v>
      </c>
      <c r="P104" s="94" t="s">
        <v>118</v>
      </c>
      <c r="Q104" s="94" t="s">
        <v>275</v>
      </c>
      <c r="R104" s="59">
        <v>20000000</v>
      </c>
      <c r="S104" s="40">
        <v>19929700</v>
      </c>
      <c r="T104" s="97">
        <v>42513</v>
      </c>
      <c r="U104" s="95">
        <v>2</v>
      </c>
      <c r="V104" s="95" t="s">
        <v>543</v>
      </c>
      <c r="W104" s="95" t="s">
        <v>544</v>
      </c>
      <c r="X104" s="40">
        <v>18000000</v>
      </c>
      <c r="Y104" s="97">
        <v>42509</v>
      </c>
      <c r="Z104" s="95" t="s">
        <v>543</v>
      </c>
      <c r="AA104" s="94" t="s">
        <v>545</v>
      </c>
      <c r="AB104" s="95" t="s">
        <v>544</v>
      </c>
      <c r="AC104" s="95">
        <v>1</v>
      </c>
      <c r="AD104" s="1">
        <v>42517</v>
      </c>
      <c r="AE104" s="1">
        <v>42517</v>
      </c>
      <c r="AF104" s="1">
        <v>42704</v>
      </c>
      <c r="AG104" s="18">
        <v>18000000</v>
      </c>
      <c r="AH104" s="61">
        <f t="shared" si="48"/>
        <v>0.90317465892612536</v>
      </c>
      <c r="AI104" s="94"/>
      <c r="AJ104" s="48"/>
      <c r="AK104" s="94"/>
      <c r="AL104" s="94"/>
      <c r="AM104" s="94"/>
      <c r="AN104" s="96"/>
      <c r="AO104" s="94"/>
      <c r="AP104" s="14"/>
      <c r="AQ104" s="98" t="str">
        <f t="shared" si="45"/>
        <v>심리나</v>
      </c>
      <c r="AR104" s="16"/>
      <c r="AS104" s="16"/>
      <c r="AT104" s="7"/>
      <c r="AU104" s="14"/>
      <c r="AV104" s="16"/>
      <c r="AW104" s="14"/>
      <c r="AX104" s="75"/>
      <c r="AY104" s="82"/>
      <c r="AZ104" s="75"/>
      <c r="BA104" s="82"/>
      <c r="BB104" s="75"/>
      <c r="BC104" s="82"/>
      <c r="BD104" s="75"/>
      <c r="BE104" s="82"/>
      <c r="BF104" s="75"/>
      <c r="BG104" s="82"/>
      <c r="BH104" s="75"/>
      <c r="BI104" s="82"/>
      <c r="BJ104" s="75"/>
      <c r="BK104" s="82"/>
    </row>
    <row r="105" spans="1:63" ht="29.25" customHeight="1">
      <c r="A105" s="98">
        <v>99</v>
      </c>
      <c r="B105" s="94" t="s">
        <v>75</v>
      </c>
      <c r="C105" s="94" t="s">
        <v>103</v>
      </c>
      <c r="D105" s="1">
        <v>42513</v>
      </c>
      <c r="E105" s="94" t="s">
        <v>52</v>
      </c>
      <c r="F105" s="94" t="s">
        <v>60</v>
      </c>
      <c r="G105" s="95" t="s">
        <v>546</v>
      </c>
      <c r="H105" s="95" t="str">
        <f t="shared" si="49"/>
        <v>흡수식 냉동기 세관작업</v>
      </c>
      <c r="I105" s="95" t="s">
        <v>547</v>
      </c>
      <c r="J105" s="18">
        <v>6670000</v>
      </c>
      <c r="K105" s="97"/>
      <c r="L105" s="95"/>
      <c r="M105" s="20"/>
      <c r="N105" s="94"/>
      <c r="O105" s="94"/>
      <c r="P105" s="94"/>
      <c r="Q105" s="94"/>
      <c r="R105" s="59"/>
      <c r="S105" s="40"/>
      <c r="T105" s="97"/>
      <c r="U105" s="95"/>
      <c r="V105" s="95"/>
      <c r="W105" s="95"/>
      <c r="X105" s="40"/>
      <c r="Y105" s="97"/>
      <c r="Z105" s="95" t="s">
        <v>548</v>
      </c>
      <c r="AA105" s="94" t="s">
        <v>549</v>
      </c>
      <c r="AB105" s="95" t="s">
        <v>550</v>
      </c>
      <c r="AC105" s="95"/>
      <c r="AD105" s="1">
        <v>42520</v>
      </c>
      <c r="AE105" s="1">
        <v>42520</v>
      </c>
      <c r="AF105" s="1">
        <v>42531</v>
      </c>
      <c r="AG105" s="18">
        <v>6430000</v>
      </c>
      <c r="AH105" s="61">
        <f t="shared" ref="AH105:AH112" si="50">SUM(AG105/J105)</f>
        <v>0.9640179910044977</v>
      </c>
      <c r="AI105" s="94"/>
      <c r="AJ105" s="48"/>
      <c r="AK105" s="94"/>
      <c r="AL105" s="94"/>
      <c r="AM105" s="94"/>
      <c r="AN105" s="96"/>
      <c r="AO105" s="94"/>
      <c r="AP105" s="14"/>
      <c r="AQ105" s="98" t="str">
        <f t="shared" si="45"/>
        <v>이인철</v>
      </c>
      <c r="AR105" s="16">
        <v>42531</v>
      </c>
      <c r="AS105" s="16">
        <v>42537</v>
      </c>
      <c r="AT105" s="7"/>
      <c r="AU105" s="14"/>
      <c r="AV105" s="16">
        <v>42541</v>
      </c>
      <c r="AW105" s="14">
        <f>SUM(AG105-AU105)</f>
        <v>6430000</v>
      </c>
      <c r="AX105" s="75"/>
      <c r="AY105" s="82"/>
      <c r="AZ105" s="75"/>
      <c r="BA105" s="82"/>
      <c r="BB105" s="75"/>
      <c r="BC105" s="82"/>
      <c r="BD105" s="75"/>
      <c r="BE105" s="82"/>
      <c r="BF105" s="75"/>
      <c r="BG105" s="82"/>
      <c r="BH105" s="75"/>
      <c r="BI105" s="82"/>
      <c r="BJ105" s="75"/>
      <c r="BK105" s="82"/>
    </row>
    <row r="106" spans="1:63" ht="29.25" customHeight="1">
      <c r="A106" s="98">
        <v>100</v>
      </c>
      <c r="B106" s="94" t="s">
        <v>139</v>
      </c>
      <c r="C106" s="94" t="s">
        <v>140</v>
      </c>
      <c r="D106" s="1">
        <v>42520</v>
      </c>
      <c r="E106" s="94" t="s">
        <v>91</v>
      </c>
      <c r="F106" s="94" t="s">
        <v>60</v>
      </c>
      <c r="G106" s="95" t="s">
        <v>585</v>
      </c>
      <c r="H106" s="95" t="str">
        <f>G106</f>
        <v>일본 한국문화원 협조를 위한 도서구입</v>
      </c>
      <c r="I106" s="95" t="s">
        <v>586</v>
      </c>
      <c r="J106" s="18">
        <v>2225400</v>
      </c>
      <c r="K106" s="97"/>
      <c r="L106" s="95"/>
      <c r="M106" s="20"/>
      <c r="N106" s="94"/>
      <c r="O106" s="94"/>
      <c r="P106" s="94"/>
      <c r="Q106" s="94"/>
      <c r="R106" s="59"/>
      <c r="S106" s="40"/>
      <c r="T106" s="97"/>
      <c r="U106" s="95"/>
      <c r="V106" s="95"/>
      <c r="W106" s="95"/>
      <c r="X106" s="40"/>
      <c r="Y106" s="97"/>
      <c r="Z106" s="95" t="s">
        <v>340</v>
      </c>
      <c r="AA106" s="94" t="s">
        <v>341</v>
      </c>
      <c r="AB106" s="95" t="s">
        <v>342</v>
      </c>
      <c r="AC106" s="95"/>
      <c r="AD106" s="1">
        <v>42520</v>
      </c>
      <c r="AE106" s="1"/>
      <c r="AF106" s="1">
        <v>42531</v>
      </c>
      <c r="AG106" s="18">
        <v>2002860</v>
      </c>
      <c r="AH106" s="61">
        <f t="shared" si="50"/>
        <v>0.9</v>
      </c>
      <c r="AI106" s="94"/>
      <c r="AJ106" s="48"/>
      <c r="AK106" s="94"/>
      <c r="AL106" s="94"/>
      <c r="AM106" s="94"/>
      <c r="AN106" s="96"/>
      <c r="AO106" s="94"/>
      <c r="AP106" s="14"/>
      <c r="AQ106" s="98" t="str">
        <f>C106</f>
        <v>김연희</v>
      </c>
      <c r="AR106" s="16">
        <v>42531</v>
      </c>
      <c r="AS106" s="16">
        <v>42537</v>
      </c>
      <c r="AT106" s="7"/>
      <c r="AU106" s="14"/>
      <c r="AV106" s="16">
        <v>42544</v>
      </c>
      <c r="AW106" s="14">
        <f>SUM(AG106-AU106)</f>
        <v>2002860</v>
      </c>
      <c r="AX106" s="75"/>
      <c r="AY106" s="82"/>
      <c r="AZ106" s="75"/>
      <c r="BA106" s="82"/>
      <c r="BB106" s="75"/>
      <c r="BC106" s="82"/>
      <c r="BD106" s="75"/>
      <c r="BE106" s="82"/>
      <c r="BF106" s="75"/>
      <c r="BG106" s="82"/>
      <c r="BH106" s="75"/>
      <c r="BI106" s="82"/>
      <c r="BJ106" s="75"/>
      <c r="BK106" s="82"/>
    </row>
    <row r="107" spans="1:63" ht="29.25" customHeight="1">
      <c r="A107" s="98">
        <v>101</v>
      </c>
      <c r="B107" s="94" t="s">
        <v>83</v>
      </c>
      <c r="C107" s="94" t="s">
        <v>259</v>
      </c>
      <c r="D107" s="1">
        <v>42522</v>
      </c>
      <c r="E107" s="94" t="s">
        <v>91</v>
      </c>
      <c r="F107" s="94" t="s">
        <v>60</v>
      </c>
      <c r="G107" s="95" t="s">
        <v>637</v>
      </c>
      <c r="H107" s="95" t="str">
        <f>G107</f>
        <v>한국만화박물관 캐릭터 인형탈 제작</v>
      </c>
      <c r="I107" s="95" t="s">
        <v>638</v>
      </c>
      <c r="J107" s="18">
        <v>3960000</v>
      </c>
      <c r="K107" s="97"/>
      <c r="L107" s="95"/>
      <c r="M107" s="20"/>
      <c r="N107" s="94"/>
      <c r="O107" s="94"/>
      <c r="P107" s="94"/>
      <c r="Q107" s="94"/>
      <c r="R107" s="59"/>
      <c r="S107" s="40"/>
      <c r="T107" s="97"/>
      <c r="U107" s="95"/>
      <c r="V107" s="95"/>
      <c r="W107" s="95"/>
      <c r="X107" s="40"/>
      <c r="Y107" s="97"/>
      <c r="Z107" s="95" t="s">
        <v>639</v>
      </c>
      <c r="AA107" s="94" t="s">
        <v>640</v>
      </c>
      <c r="AB107" s="95" t="s">
        <v>641</v>
      </c>
      <c r="AC107" s="95"/>
      <c r="AD107" s="1">
        <v>42522</v>
      </c>
      <c r="AE107" s="1"/>
      <c r="AF107" s="1">
        <v>42551</v>
      </c>
      <c r="AG107" s="18">
        <v>3740000</v>
      </c>
      <c r="AH107" s="61">
        <f t="shared" si="50"/>
        <v>0.94444444444444442</v>
      </c>
      <c r="AI107" s="94"/>
      <c r="AJ107" s="48"/>
      <c r="AK107" s="94"/>
      <c r="AL107" s="94"/>
      <c r="AM107" s="94"/>
      <c r="AN107" s="96"/>
      <c r="AO107" s="94"/>
      <c r="AP107" s="14"/>
      <c r="AQ107" s="98" t="str">
        <f>C107</f>
        <v>김현재</v>
      </c>
      <c r="AR107" s="16">
        <v>42551</v>
      </c>
      <c r="AS107" s="16">
        <v>42555</v>
      </c>
      <c r="AT107" s="7"/>
      <c r="AU107" s="14"/>
      <c r="AV107" s="16">
        <v>42562</v>
      </c>
      <c r="AW107" s="14">
        <f>SUM(AG107-AU107)</f>
        <v>3740000</v>
      </c>
      <c r="AX107" s="75"/>
      <c r="AY107" s="82"/>
      <c r="AZ107" s="75"/>
      <c r="BA107" s="82"/>
      <c r="BB107" s="75"/>
      <c r="BC107" s="82"/>
      <c r="BD107" s="75"/>
      <c r="BE107" s="82"/>
      <c r="BF107" s="75"/>
      <c r="BG107" s="82"/>
      <c r="BH107" s="75"/>
      <c r="BI107" s="82"/>
      <c r="BJ107" s="75"/>
      <c r="BK107" s="82"/>
    </row>
    <row r="108" spans="1:63" ht="29.25" customHeight="1">
      <c r="A108" s="98">
        <v>102</v>
      </c>
      <c r="B108" s="94" t="s">
        <v>139</v>
      </c>
      <c r="C108" s="94" t="s">
        <v>166</v>
      </c>
      <c r="D108" s="1">
        <v>42522</v>
      </c>
      <c r="E108" s="94" t="s">
        <v>52</v>
      </c>
      <c r="F108" s="94" t="s">
        <v>60</v>
      </c>
      <c r="G108" s="95" t="s">
        <v>553</v>
      </c>
      <c r="H108" s="95" t="str">
        <f t="shared" ref="H108:H131" si="51">G108</f>
        <v>2016 부천만화대상 부천시민만화상 온라인 투표 페이지 제작 및 운영 용역</v>
      </c>
      <c r="I108" s="95" t="s">
        <v>556</v>
      </c>
      <c r="J108" s="18">
        <v>1100000</v>
      </c>
      <c r="K108" s="97"/>
      <c r="L108" s="95"/>
      <c r="M108" s="20"/>
      <c r="N108" s="94"/>
      <c r="O108" s="94"/>
      <c r="P108" s="94"/>
      <c r="Q108" s="94"/>
      <c r="R108" s="59"/>
      <c r="S108" s="40"/>
      <c r="T108" s="97"/>
      <c r="U108" s="95"/>
      <c r="V108" s="95"/>
      <c r="W108" s="95"/>
      <c r="X108" s="40"/>
      <c r="Y108" s="97"/>
      <c r="Z108" s="95" t="s">
        <v>106</v>
      </c>
      <c r="AA108" s="133" t="s">
        <v>915</v>
      </c>
      <c r="AB108" s="95" t="s">
        <v>107</v>
      </c>
      <c r="AC108" s="95"/>
      <c r="AD108" s="1">
        <v>42528</v>
      </c>
      <c r="AE108" s="1">
        <v>42528</v>
      </c>
      <c r="AF108" s="1">
        <v>42577</v>
      </c>
      <c r="AG108" s="18">
        <v>1000000</v>
      </c>
      <c r="AH108" s="61">
        <f t="shared" si="50"/>
        <v>0.90909090909090906</v>
      </c>
      <c r="AI108" s="94"/>
      <c r="AJ108" s="48"/>
      <c r="AK108" s="94"/>
      <c r="AL108" s="94"/>
      <c r="AM108" s="94"/>
      <c r="AN108" s="96"/>
      <c r="AO108" s="94"/>
      <c r="AP108" s="14"/>
      <c r="AQ108" s="98" t="s">
        <v>338</v>
      </c>
      <c r="AR108" s="16">
        <v>42577</v>
      </c>
      <c r="AS108" s="16">
        <v>42580</v>
      </c>
      <c r="AT108" s="7"/>
      <c r="AU108" s="14"/>
      <c r="AV108" s="16"/>
      <c r="AW108" s="14"/>
      <c r="AX108" s="75"/>
      <c r="AY108" s="82"/>
      <c r="AZ108" s="75"/>
      <c r="BA108" s="82"/>
      <c r="BB108" s="75"/>
      <c r="BC108" s="82"/>
      <c r="BD108" s="75"/>
      <c r="BE108" s="82"/>
      <c r="BF108" s="75"/>
      <c r="BG108" s="82"/>
      <c r="BH108" s="75"/>
      <c r="BI108" s="82"/>
      <c r="BJ108" s="75"/>
      <c r="BK108" s="82"/>
    </row>
    <row r="109" spans="1:63" ht="29.25" customHeight="1">
      <c r="A109" s="98">
        <v>103</v>
      </c>
      <c r="B109" s="94" t="s">
        <v>139</v>
      </c>
      <c r="C109" s="94" t="s">
        <v>166</v>
      </c>
      <c r="D109" s="1">
        <v>42522</v>
      </c>
      <c r="E109" s="94" t="s">
        <v>52</v>
      </c>
      <c r="F109" s="94" t="s">
        <v>60</v>
      </c>
      <c r="G109" s="95" t="s">
        <v>554</v>
      </c>
      <c r="H109" s="95" t="str">
        <f t="shared" si="51"/>
        <v>2016 부천만화대상 부천시민만화상 오프라인 투표 운영 용역</v>
      </c>
      <c r="I109" s="95" t="s">
        <v>555</v>
      </c>
      <c r="J109" s="18">
        <v>2365000</v>
      </c>
      <c r="K109" s="97"/>
      <c r="L109" s="95"/>
      <c r="M109" s="20"/>
      <c r="N109" s="94"/>
      <c r="O109" s="94"/>
      <c r="P109" s="94"/>
      <c r="Q109" s="94"/>
      <c r="R109" s="59"/>
      <c r="S109" s="40"/>
      <c r="T109" s="97"/>
      <c r="U109" s="95"/>
      <c r="V109" s="95"/>
      <c r="W109" s="95"/>
      <c r="X109" s="40"/>
      <c r="Y109" s="97"/>
      <c r="Z109" s="95" t="s">
        <v>150</v>
      </c>
      <c r="AA109" s="94" t="s">
        <v>151</v>
      </c>
      <c r="AB109" s="95" t="s">
        <v>152</v>
      </c>
      <c r="AC109" s="95"/>
      <c r="AD109" s="1">
        <v>42528</v>
      </c>
      <c r="AE109" s="1">
        <v>42528</v>
      </c>
      <c r="AF109" s="1">
        <v>42577</v>
      </c>
      <c r="AG109" s="18">
        <v>2200000</v>
      </c>
      <c r="AH109" s="61">
        <f t="shared" si="50"/>
        <v>0.93023255813953487</v>
      </c>
      <c r="AI109" s="94"/>
      <c r="AJ109" s="48"/>
      <c r="AK109" s="94"/>
      <c r="AL109" s="94"/>
      <c r="AM109" s="94"/>
      <c r="AN109" s="96"/>
      <c r="AO109" s="94"/>
      <c r="AP109" s="14"/>
      <c r="AQ109" s="98" t="s">
        <v>338</v>
      </c>
      <c r="AR109" s="16">
        <v>42577</v>
      </c>
      <c r="AS109" s="16">
        <v>42580</v>
      </c>
      <c r="AT109" s="7"/>
      <c r="AU109" s="14"/>
      <c r="AV109" s="16"/>
      <c r="AW109" s="14"/>
      <c r="AX109" s="75"/>
      <c r="AY109" s="82"/>
      <c r="AZ109" s="75"/>
      <c r="BA109" s="82"/>
      <c r="BB109" s="75"/>
      <c r="BC109" s="82"/>
      <c r="BD109" s="75"/>
      <c r="BE109" s="82"/>
      <c r="BF109" s="75"/>
      <c r="BG109" s="82"/>
      <c r="BH109" s="75"/>
      <c r="BI109" s="82"/>
      <c r="BJ109" s="75"/>
      <c r="BK109" s="82"/>
    </row>
    <row r="110" spans="1:63" ht="29.25" customHeight="1">
      <c r="A110" s="98">
        <v>104</v>
      </c>
      <c r="B110" s="94" t="s">
        <v>75</v>
      </c>
      <c r="C110" s="94" t="s">
        <v>103</v>
      </c>
      <c r="D110" s="1">
        <v>42529</v>
      </c>
      <c r="E110" s="94" t="s">
        <v>52</v>
      </c>
      <c r="F110" s="94" t="s">
        <v>60</v>
      </c>
      <c r="G110" s="95" t="s">
        <v>557</v>
      </c>
      <c r="H110" s="95" t="str">
        <f t="shared" si="51"/>
        <v>한국만화영상진흥원 주변 제초작업 및 소독</v>
      </c>
      <c r="I110" s="95" t="s">
        <v>558</v>
      </c>
      <c r="J110" s="18">
        <v>3410000</v>
      </c>
      <c r="K110" s="97"/>
      <c r="L110" s="95"/>
      <c r="M110" s="20"/>
      <c r="N110" s="94"/>
      <c r="O110" s="94"/>
      <c r="P110" s="94"/>
      <c r="Q110" s="94"/>
      <c r="R110" s="59"/>
      <c r="S110" s="40"/>
      <c r="T110" s="97"/>
      <c r="U110" s="95"/>
      <c r="V110" s="95"/>
      <c r="W110" s="95"/>
      <c r="X110" s="40"/>
      <c r="Y110" s="97"/>
      <c r="Z110" s="95" t="s">
        <v>559</v>
      </c>
      <c r="AA110" s="94" t="s">
        <v>629</v>
      </c>
      <c r="AB110" s="95" t="s">
        <v>560</v>
      </c>
      <c r="AC110" s="95"/>
      <c r="AD110" s="1">
        <v>42530</v>
      </c>
      <c r="AE110" s="1">
        <v>42530</v>
      </c>
      <c r="AF110" s="1">
        <v>42534</v>
      </c>
      <c r="AG110" s="18">
        <v>3200000</v>
      </c>
      <c r="AH110" s="61">
        <f t="shared" si="50"/>
        <v>0.93841642228739008</v>
      </c>
      <c r="AI110" s="94"/>
      <c r="AJ110" s="48"/>
      <c r="AK110" s="94"/>
      <c r="AL110" s="94"/>
      <c r="AM110" s="94"/>
      <c r="AN110" s="96"/>
      <c r="AO110" s="94"/>
      <c r="AP110" s="14"/>
      <c r="AQ110" s="98" t="str">
        <f t="shared" ref="AQ110:AQ137" si="52">C110</f>
        <v>이인철</v>
      </c>
      <c r="AR110" s="16">
        <v>42534</v>
      </c>
      <c r="AS110" s="16">
        <v>42541</v>
      </c>
      <c r="AT110" s="7"/>
      <c r="AU110" s="14"/>
      <c r="AV110" s="16">
        <v>42549</v>
      </c>
      <c r="AW110" s="14">
        <f>SUM(AG110-AU110)</f>
        <v>3200000</v>
      </c>
      <c r="AX110" s="75"/>
      <c r="AY110" s="82"/>
      <c r="AZ110" s="75"/>
      <c r="BA110" s="82"/>
      <c r="BB110" s="75"/>
      <c r="BC110" s="82"/>
      <c r="BD110" s="75"/>
      <c r="BE110" s="82"/>
      <c r="BF110" s="75"/>
      <c r="BG110" s="82"/>
      <c r="BH110" s="75"/>
      <c r="BI110" s="82"/>
      <c r="BJ110" s="75"/>
      <c r="BK110" s="82"/>
    </row>
    <row r="111" spans="1:63" ht="29.25" customHeight="1">
      <c r="A111" s="98">
        <v>105</v>
      </c>
      <c r="B111" s="94" t="s">
        <v>505</v>
      </c>
      <c r="C111" s="94" t="s">
        <v>146</v>
      </c>
      <c r="D111" s="1">
        <v>42524</v>
      </c>
      <c r="E111" s="94" t="s">
        <v>52</v>
      </c>
      <c r="F111" s="94" t="s">
        <v>60</v>
      </c>
      <c r="G111" s="95" t="s">
        <v>562</v>
      </c>
      <c r="H111" s="95" t="str">
        <f t="shared" si="51"/>
        <v>만화애니활용 지역특화사업을 위한 행정복지센터 만화카페 디자인 용역</v>
      </c>
      <c r="I111" s="95" t="s">
        <v>561</v>
      </c>
      <c r="J111" s="18">
        <v>4800000</v>
      </c>
      <c r="K111" s="97"/>
      <c r="L111" s="95"/>
      <c r="M111" s="20"/>
      <c r="N111" s="94"/>
      <c r="O111" s="94"/>
      <c r="P111" s="94"/>
      <c r="Q111" s="94"/>
      <c r="R111" s="59"/>
      <c r="S111" s="40"/>
      <c r="T111" s="97"/>
      <c r="U111" s="95"/>
      <c r="V111" s="95"/>
      <c r="W111" s="95"/>
      <c r="X111" s="40"/>
      <c r="Y111" s="97"/>
      <c r="Z111" s="95" t="s">
        <v>333</v>
      </c>
      <c r="AA111" s="94" t="s">
        <v>335</v>
      </c>
      <c r="AB111" s="95" t="s">
        <v>334</v>
      </c>
      <c r="AC111" s="95"/>
      <c r="AD111" s="1">
        <v>42531</v>
      </c>
      <c r="AE111" s="1">
        <v>42531</v>
      </c>
      <c r="AF111" s="1">
        <v>42551</v>
      </c>
      <c r="AG111" s="18">
        <v>4500000</v>
      </c>
      <c r="AH111" s="61">
        <f t="shared" si="50"/>
        <v>0.9375</v>
      </c>
      <c r="AI111" s="94"/>
      <c r="AJ111" s="48"/>
      <c r="AK111" s="94"/>
      <c r="AL111" s="94"/>
      <c r="AM111" s="94"/>
      <c r="AN111" s="96"/>
      <c r="AO111" s="94"/>
      <c r="AP111" s="14"/>
      <c r="AQ111" s="98" t="str">
        <f t="shared" si="52"/>
        <v>이소현</v>
      </c>
      <c r="AR111" s="16">
        <v>42544</v>
      </c>
      <c r="AS111" s="16">
        <v>42555</v>
      </c>
      <c r="AT111" s="7"/>
      <c r="AU111" s="14"/>
      <c r="AV111" s="16">
        <v>42559</v>
      </c>
      <c r="AW111" s="14">
        <f>SUM(AG111-AU111)</f>
        <v>4500000</v>
      </c>
      <c r="AX111" s="75"/>
      <c r="AY111" s="82"/>
      <c r="AZ111" s="75"/>
      <c r="BA111" s="82"/>
      <c r="BB111" s="75"/>
      <c r="BC111" s="82"/>
      <c r="BD111" s="75"/>
      <c r="BE111" s="82"/>
      <c r="BF111" s="75"/>
      <c r="BG111" s="82"/>
      <c r="BH111" s="75"/>
      <c r="BI111" s="82"/>
      <c r="BJ111" s="75"/>
      <c r="BK111" s="82"/>
    </row>
    <row r="112" spans="1:63" ht="29.25" customHeight="1">
      <c r="A112" s="98">
        <v>106</v>
      </c>
      <c r="B112" s="94" t="s">
        <v>201</v>
      </c>
      <c r="C112" s="94" t="s">
        <v>354</v>
      </c>
      <c r="D112" s="1">
        <v>42515</v>
      </c>
      <c r="E112" s="94" t="s">
        <v>52</v>
      </c>
      <c r="F112" s="94" t="s">
        <v>60</v>
      </c>
      <c r="G112" s="95" t="s">
        <v>566</v>
      </c>
      <c r="H112" s="95" t="str">
        <f t="shared" si="51"/>
        <v>K-Comics아카데미 '클립스튜디오' 교재개발 용역</v>
      </c>
      <c r="I112" s="95" t="s">
        <v>563</v>
      </c>
      <c r="J112" s="18">
        <v>6280000</v>
      </c>
      <c r="K112" s="97"/>
      <c r="L112" s="95"/>
      <c r="M112" s="20"/>
      <c r="N112" s="94"/>
      <c r="O112" s="94"/>
      <c r="P112" s="94"/>
      <c r="Q112" s="94"/>
      <c r="R112" s="59"/>
      <c r="S112" s="40"/>
      <c r="T112" s="97"/>
      <c r="U112" s="95"/>
      <c r="V112" s="95"/>
      <c r="W112" s="95"/>
      <c r="X112" s="40"/>
      <c r="Y112" s="97"/>
      <c r="Z112" s="95" t="s">
        <v>564</v>
      </c>
      <c r="AA112" s="94" t="s">
        <v>565</v>
      </c>
      <c r="AB112" s="95" t="s">
        <v>564</v>
      </c>
      <c r="AC112" s="95"/>
      <c r="AD112" s="1">
        <v>42531</v>
      </c>
      <c r="AE112" s="1">
        <v>42531</v>
      </c>
      <c r="AF112" s="1">
        <v>42590</v>
      </c>
      <c r="AG112" s="18">
        <v>5900000</v>
      </c>
      <c r="AH112" s="61">
        <f t="shared" si="50"/>
        <v>0.93949044585987262</v>
      </c>
      <c r="AI112" s="94"/>
      <c r="AJ112" s="48"/>
      <c r="AK112" s="94"/>
      <c r="AL112" s="94"/>
      <c r="AM112" s="94"/>
      <c r="AN112" s="96"/>
      <c r="AO112" s="94"/>
      <c r="AP112" s="14"/>
      <c r="AQ112" s="98" t="str">
        <f t="shared" si="52"/>
        <v>김보금</v>
      </c>
      <c r="AR112" s="16">
        <v>42590</v>
      </c>
      <c r="AS112" s="16">
        <v>42590</v>
      </c>
      <c r="AT112" s="7"/>
      <c r="AU112" s="14"/>
      <c r="AV112" s="16"/>
      <c r="AW112" s="14"/>
      <c r="AX112" s="75"/>
      <c r="AY112" s="82"/>
      <c r="AZ112" s="75"/>
      <c r="BA112" s="82"/>
      <c r="BB112" s="75"/>
      <c r="BC112" s="82"/>
      <c r="BD112" s="75"/>
      <c r="BE112" s="82"/>
      <c r="BF112" s="75"/>
      <c r="BG112" s="82"/>
      <c r="BH112" s="75"/>
      <c r="BI112" s="82"/>
      <c r="BJ112" s="75"/>
      <c r="BK112" s="82"/>
    </row>
    <row r="113" spans="1:63" ht="29.25" customHeight="1">
      <c r="A113" s="98">
        <v>107</v>
      </c>
      <c r="B113" s="94" t="s">
        <v>201</v>
      </c>
      <c r="C113" s="94" t="s">
        <v>535</v>
      </c>
      <c r="D113" s="1">
        <v>42486</v>
      </c>
      <c r="E113" s="94" t="s">
        <v>52</v>
      </c>
      <c r="F113" s="94" t="s">
        <v>238</v>
      </c>
      <c r="G113" s="95" t="s">
        <v>572</v>
      </c>
      <c r="H113" s="95" t="str">
        <f t="shared" si="51"/>
        <v>2016년 디지털만화 저작권 보호 캠페인 사업 위탁 운영</v>
      </c>
      <c r="I113" s="95" t="s">
        <v>573</v>
      </c>
      <c r="J113" s="18">
        <v>64000000</v>
      </c>
      <c r="K113" s="97">
        <v>42500</v>
      </c>
      <c r="L113" s="95" t="s">
        <v>402</v>
      </c>
      <c r="M113" s="20"/>
      <c r="N113" s="94" t="s">
        <v>242</v>
      </c>
      <c r="O113" s="94" t="s">
        <v>117</v>
      </c>
      <c r="P113" s="94" t="s">
        <v>118</v>
      </c>
      <c r="Q113" s="94" t="s">
        <v>574</v>
      </c>
      <c r="R113" s="59">
        <v>64000000</v>
      </c>
      <c r="S113" s="40">
        <v>64000000</v>
      </c>
      <c r="T113" s="97">
        <v>42510</v>
      </c>
      <c r="U113" s="95">
        <v>2</v>
      </c>
      <c r="V113" s="95" t="s">
        <v>575</v>
      </c>
      <c r="W113" s="95" t="s">
        <v>576</v>
      </c>
      <c r="X113" s="40">
        <v>60733000</v>
      </c>
      <c r="Y113" s="97">
        <v>42510</v>
      </c>
      <c r="Z113" s="95" t="s">
        <v>575</v>
      </c>
      <c r="AA113" s="94" t="s">
        <v>578</v>
      </c>
      <c r="AB113" s="95" t="s">
        <v>576</v>
      </c>
      <c r="AC113" s="95"/>
      <c r="AD113" s="1">
        <v>42531</v>
      </c>
      <c r="AE113" s="1">
        <v>42531</v>
      </c>
      <c r="AF113" s="1">
        <v>42735</v>
      </c>
      <c r="AG113" s="18">
        <v>60733000</v>
      </c>
      <c r="AH113" s="61">
        <f t="shared" ref="AH113" si="53">SUM(AG113/S113)</f>
        <v>0.94895312499999995</v>
      </c>
      <c r="AI113" s="94"/>
      <c r="AJ113" s="48"/>
      <c r="AK113" s="94"/>
      <c r="AL113" s="94"/>
      <c r="AM113" s="94"/>
      <c r="AN113" s="96"/>
      <c r="AO113" s="94"/>
      <c r="AP113" s="14"/>
      <c r="AQ113" s="98" t="str">
        <f t="shared" si="52"/>
        <v>홍현지</v>
      </c>
      <c r="AR113" s="16"/>
      <c r="AS113" s="16"/>
      <c r="AT113" s="7">
        <v>42551</v>
      </c>
      <c r="AU113" s="14">
        <v>42513100</v>
      </c>
      <c r="AV113" s="16"/>
      <c r="AW113" s="14"/>
      <c r="AX113" s="75"/>
      <c r="AY113" s="82"/>
      <c r="AZ113" s="75"/>
      <c r="BA113" s="82"/>
      <c r="BB113" s="75"/>
      <c r="BC113" s="82"/>
      <c r="BD113" s="75"/>
      <c r="BE113" s="82"/>
      <c r="BF113" s="75"/>
      <c r="BG113" s="82"/>
      <c r="BH113" s="75"/>
      <c r="BI113" s="82"/>
      <c r="BJ113" s="75"/>
      <c r="BK113" s="82"/>
    </row>
    <row r="114" spans="1:63" ht="29.25" customHeight="1">
      <c r="A114" s="98">
        <v>108</v>
      </c>
      <c r="B114" s="94" t="s">
        <v>75</v>
      </c>
      <c r="C114" s="94" t="s">
        <v>349</v>
      </c>
      <c r="D114" s="1">
        <v>42530</v>
      </c>
      <c r="E114" s="94" t="s">
        <v>195</v>
      </c>
      <c r="F114" s="94" t="s">
        <v>60</v>
      </c>
      <c r="G114" s="95" t="s">
        <v>567</v>
      </c>
      <c r="H114" s="95" t="str">
        <f t="shared" si="51"/>
        <v>지상주차장 화단 철거 공사</v>
      </c>
      <c r="I114" s="95" t="s">
        <v>568</v>
      </c>
      <c r="J114" s="18">
        <v>3300000</v>
      </c>
      <c r="K114" s="97"/>
      <c r="L114" s="95"/>
      <c r="M114" s="20"/>
      <c r="N114" s="94"/>
      <c r="O114" s="94"/>
      <c r="P114" s="94"/>
      <c r="Q114" s="94"/>
      <c r="R114" s="59"/>
      <c r="S114" s="40"/>
      <c r="T114" s="97"/>
      <c r="U114" s="95"/>
      <c r="V114" s="95"/>
      <c r="W114" s="95"/>
      <c r="X114" s="40"/>
      <c r="Y114" s="97"/>
      <c r="Z114" s="95" t="s">
        <v>570</v>
      </c>
      <c r="AA114" s="94" t="s">
        <v>571</v>
      </c>
      <c r="AB114" s="95" t="s">
        <v>569</v>
      </c>
      <c r="AC114" s="95"/>
      <c r="AD114" s="1">
        <v>42535</v>
      </c>
      <c r="AE114" s="1">
        <v>42536</v>
      </c>
      <c r="AF114" s="1">
        <v>42549</v>
      </c>
      <c r="AG114" s="18">
        <v>2997500</v>
      </c>
      <c r="AH114" s="61">
        <f t="shared" ref="AH114:AH123" si="54">SUM(AG114/J114)</f>
        <v>0.90833333333333333</v>
      </c>
      <c r="AI114" s="94"/>
      <c r="AJ114" s="48"/>
      <c r="AK114" s="94"/>
      <c r="AL114" s="94"/>
      <c r="AM114" s="94"/>
      <c r="AN114" s="96"/>
      <c r="AO114" s="94"/>
      <c r="AP114" s="14"/>
      <c r="AQ114" s="98" t="str">
        <f t="shared" si="52"/>
        <v>정기선</v>
      </c>
      <c r="AR114" s="16">
        <v>42549</v>
      </c>
      <c r="AS114" s="16">
        <v>42556</v>
      </c>
      <c r="AT114" s="7"/>
      <c r="AU114" s="14"/>
      <c r="AV114" s="16">
        <v>42566</v>
      </c>
      <c r="AW114" s="14">
        <f>SUM(AG114-AU114)</f>
        <v>2997500</v>
      </c>
      <c r="AX114" s="75"/>
      <c r="AY114" s="82"/>
      <c r="AZ114" s="75"/>
      <c r="BA114" s="82"/>
      <c r="BB114" s="75"/>
      <c r="BC114" s="82"/>
      <c r="BD114" s="75"/>
      <c r="BE114" s="82"/>
      <c r="BF114" s="75"/>
      <c r="BG114" s="82"/>
      <c r="BH114" s="75"/>
      <c r="BI114" s="82"/>
      <c r="BJ114" s="75"/>
      <c r="BK114" s="82"/>
    </row>
    <row r="115" spans="1:63" ht="29.25" customHeight="1">
      <c r="A115" s="98">
        <v>109</v>
      </c>
      <c r="B115" s="94" t="s">
        <v>83</v>
      </c>
      <c r="C115" s="94" t="s">
        <v>374</v>
      </c>
      <c r="D115" s="1">
        <v>42534</v>
      </c>
      <c r="E115" s="94" t="s">
        <v>52</v>
      </c>
      <c r="F115" s="94" t="s">
        <v>60</v>
      </c>
      <c r="G115" s="95" t="s">
        <v>579</v>
      </c>
      <c r="H115" s="95" t="str">
        <f t="shared" si="51"/>
        <v>특별전시 지슬원화전 전시 및 홍보사인 제작 설치 용역</v>
      </c>
      <c r="I115" s="95" t="s">
        <v>580</v>
      </c>
      <c r="J115" s="18">
        <v>6600000</v>
      </c>
      <c r="K115" s="97"/>
      <c r="L115" s="95"/>
      <c r="M115" s="20"/>
      <c r="N115" s="94"/>
      <c r="O115" s="94"/>
      <c r="P115" s="94"/>
      <c r="Q115" s="94"/>
      <c r="R115" s="59"/>
      <c r="S115" s="40"/>
      <c r="T115" s="97"/>
      <c r="U115" s="95"/>
      <c r="V115" s="95"/>
      <c r="W115" s="95"/>
      <c r="X115" s="40"/>
      <c r="Y115" s="97"/>
      <c r="Z115" s="95" t="s">
        <v>581</v>
      </c>
      <c r="AA115" s="94" t="s">
        <v>592</v>
      </c>
      <c r="AB115" s="95" t="s">
        <v>582</v>
      </c>
      <c r="AC115" s="95"/>
      <c r="AD115" s="1">
        <v>42536</v>
      </c>
      <c r="AE115" s="1">
        <v>42536</v>
      </c>
      <c r="AF115" s="1">
        <v>42545</v>
      </c>
      <c r="AG115" s="18">
        <v>6000000</v>
      </c>
      <c r="AH115" s="61">
        <f t="shared" si="54"/>
        <v>0.90909090909090906</v>
      </c>
      <c r="AI115" s="94"/>
      <c r="AJ115" s="48"/>
      <c r="AK115" s="94"/>
      <c r="AL115" s="94"/>
      <c r="AM115" s="94"/>
      <c r="AN115" s="96"/>
      <c r="AO115" s="94"/>
      <c r="AP115" s="14"/>
      <c r="AQ115" s="98" t="str">
        <f t="shared" si="52"/>
        <v>최은영</v>
      </c>
      <c r="AR115" s="16">
        <v>42544</v>
      </c>
      <c r="AS115" s="16">
        <v>42544</v>
      </c>
      <c r="AT115" s="7"/>
      <c r="AU115" s="14"/>
      <c r="AV115" s="16">
        <v>42549</v>
      </c>
      <c r="AW115" s="14">
        <f>SUM(AG115-AU115)</f>
        <v>6000000</v>
      </c>
      <c r="AX115" s="75"/>
      <c r="AY115" s="82"/>
      <c r="AZ115" s="75"/>
      <c r="BA115" s="82"/>
      <c r="BB115" s="75"/>
      <c r="BC115" s="82"/>
      <c r="BD115" s="75"/>
      <c r="BE115" s="82"/>
      <c r="BF115" s="75"/>
      <c r="BG115" s="82"/>
      <c r="BH115" s="75"/>
      <c r="BI115" s="82"/>
      <c r="BJ115" s="75"/>
      <c r="BK115" s="82"/>
    </row>
    <row r="116" spans="1:63" ht="29.25" customHeight="1">
      <c r="A116" s="98">
        <v>110</v>
      </c>
      <c r="B116" s="94" t="s">
        <v>75</v>
      </c>
      <c r="C116" s="94" t="s">
        <v>216</v>
      </c>
      <c r="D116" s="1">
        <v>42536</v>
      </c>
      <c r="E116" s="94" t="s">
        <v>52</v>
      </c>
      <c r="F116" s="94" t="s">
        <v>60</v>
      </c>
      <c r="G116" s="95" t="s">
        <v>609</v>
      </c>
      <c r="H116" s="95" t="str">
        <f t="shared" si="51"/>
        <v>승강기 유상부품(도어이탈방지) 추가설치</v>
      </c>
      <c r="I116" s="95" t="s">
        <v>610</v>
      </c>
      <c r="J116" s="18">
        <v>484000</v>
      </c>
      <c r="K116" s="97"/>
      <c r="L116" s="95"/>
      <c r="M116" s="20"/>
      <c r="N116" s="94"/>
      <c r="O116" s="94"/>
      <c r="P116" s="94"/>
      <c r="Q116" s="94"/>
      <c r="R116" s="59"/>
      <c r="S116" s="40"/>
      <c r="T116" s="97"/>
      <c r="U116" s="95"/>
      <c r="V116" s="95"/>
      <c r="W116" s="95"/>
      <c r="X116" s="40"/>
      <c r="Y116" s="97"/>
      <c r="Z116" s="95" t="s">
        <v>100</v>
      </c>
      <c r="AA116" s="94" t="s">
        <v>101</v>
      </c>
      <c r="AB116" s="95" t="s">
        <v>102</v>
      </c>
      <c r="AC116" s="95"/>
      <c r="AD116" s="1">
        <v>42536</v>
      </c>
      <c r="AE116" s="1">
        <v>42536</v>
      </c>
      <c r="AF116" s="1">
        <v>42545</v>
      </c>
      <c r="AG116" s="18">
        <v>440000</v>
      </c>
      <c r="AH116" s="61">
        <f t="shared" si="54"/>
        <v>0.90909090909090906</v>
      </c>
      <c r="AI116" s="94"/>
      <c r="AJ116" s="48"/>
      <c r="AK116" s="94"/>
      <c r="AL116" s="94"/>
      <c r="AM116" s="94"/>
      <c r="AN116" s="96"/>
      <c r="AO116" s="94"/>
      <c r="AP116" s="14"/>
      <c r="AQ116" s="98" t="str">
        <f t="shared" si="52"/>
        <v>김광수</v>
      </c>
      <c r="AR116" s="16">
        <v>42543</v>
      </c>
      <c r="AS116" s="16">
        <v>42543</v>
      </c>
      <c r="AT116" s="7"/>
      <c r="AU116" s="14"/>
      <c r="AV116" s="16">
        <v>42551</v>
      </c>
      <c r="AW116" s="14">
        <f>SUM(AG116-AU116)</f>
        <v>440000</v>
      </c>
      <c r="AX116" s="75"/>
      <c r="AY116" s="82"/>
      <c r="AZ116" s="75"/>
      <c r="BA116" s="82"/>
      <c r="BB116" s="75"/>
      <c r="BC116" s="82"/>
      <c r="BD116" s="75"/>
      <c r="BE116" s="82"/>
      <c r="BF116" s="75"/>
      <c r="BG116" s="82"/>
      <c r="BH116" s="75"/>
      <c r="BI116" s="82"/>
      <c r="BJ116" s="75"/>
      <c r="BK116" s="82"/>
    </row>
    <row r="117" spans="1:63" ht="29.25" customHeight="1">
      <c r="A117" s="98">
        <v>111</v>
      </c>
      <c r="B117" s="94" t="s">
        <v>83</v>
      </c>
      <c r="C117" s="94" t="s">
        <v>176</v>
      </c>
      <c r="D117" s="1">
        <v>42531</v>
      </c>
      <c r="E117" s="94" t="s">
        <v>91</v>
      </c>
      <c r="F117" s="94" t="s">
        <v>60</v>
      </c>
      <c r="G117" s="95" t="s">
        <v>594</v>
      </c>
      <c r="H117" s="95" t="str">
        <f t="shared" si="51"/>
        <v>한국만화박물관 출력용 입장권 제작 구매</v>
      </c>
      <c r="I117" s="95" t="s">
        <v>595</v>
      </c>
      <c r="J117" s="18">
        <v>2629000</v>
      </c>
      <c r="K117" s="97"/>
      <c r="L117" s="95"/>
      <c r="M117" s="20"/>
      <c r="N117" s="94"/>
      <c r="O117" s="94"/>
      <c r="P117" s="94"/>
      <c r="Q117" s="94"/>
      <c r="R117" s="59"/>
      <c r="S117" s="40"/>
      <c r="T117" s="97"/>
      <c r="U117" s="95"/>
      <c r="V117" s="95"/>
      <c r="W117" s="95"/>
      <c r="X117" s="40"/>
      <c r="Y117" s="97"/>
      <c r="Z117" s="95" t="s">
        <v>596</v>
      </c>
      <c r="AA117" s="94" t="s">
        <v>597</v>
      </c>
      <c r="AB117" s="95" t="s">
        <v>598</v>
      </c>
      <c r="AC117" s="95"/>
      <c r="AD117" s="1">
        <v>42542</v>
      </c>
      <c r="AE117" s="1"/>
      <c r="AF117" s="1">
        <v>42545</v>
      </c>
      <c r="AG117" s="18">
        <v>2046000</v>
      </c>
      <c r="AH117" s="61">
        <f t="shared" si="54"/>
        <v>0.77824267782426781</v>
      </c>
      <c r="AI117" s="94"/>
      <c r="AJ117" s="48"/>
      <c r="AK117" s="94"/>
      <c r="AL117" s="94"/>
      <c r="AM117" s="94"/>
      <c r="AN117" s="96"/>
      <c r="AO117" s="94"/>
      <c r="AP117" s="14"/>
      <c r="AQ117" s="98" t="str">
        <f t="shared" si="52"/>
        <v>방희정</v>
      </c>
      <c r="AR117" s="16">
        <v>42545</v>
      </c>
      <c r="AS117" s="16">
        <v>42551</v>
      </c>
      <c r="AT117" s="7"/>
      <c r="AU117" s="14"/>
      <c r="AV117" s="16">
        <v>42556</v>
      </c>
      <c r="AW117" s="14">
        <f>SUM(AG117-AU117)</f>
        <v>2046000</v>
      </c>
      <c r="AX117" s="75"/>
      <c r="AY117" s="82"/>
      <c r="AZ117" s="75"/>
      <c r="BA117" s="82"/>
      <c r="BB117" s="75"/>
      <c r="BC117" s="82"/>
      <c r="BD117" s="75"/>
      <c r="BE117" s="82"/>
      <c r="BF117" s="75"/>
      <c r="BG117" s="82"/>
      <c r="BH117" s="75"/>
      <c r="BI117" s="82"/>
      <c r="BJ117" s="75"/>
      <c r="BK117" s="82"/>
    </row>
    <row r="118" spans="1:63" ht="29.25" customHeight="1">
      <c r="A118" s="98">
        <v>112</v>
      </c>
      <c r="B118" s="94" t="s">
        <v>75</v>
      </c>
      <c r="C118" s="94" t="s">
        <v>103</v>
      </c>
      <c r="D118" s="1">
        <v>42531</v>
      </c>
      <c r="E118" s="94" t="s">
        <v>52</v>
      </c>
      <c r="F118" s="94" t="s">
        <v>60</v>
      </c>
      <c r="G118" s="95" t="s">
        <v>611</v>
      </c>
      <c r="H118" s="95" t="str">
        <f t="shared" si="51"/>
        <v>공조기 베어링 교체</v>
      </c>
      <c r="I118" s="95" t="s">
        <v>595</v>
      </c>
      <c r="J118" s="18">
        <v>1320000</v>
      </c>
      <c r="K118" s="97"/>
      <c r="L118" s="95"/>
      <c r="M118" s="20"/>
      <c r="N118" s="94"/>
      <c r="O118" s="94"/>
      <c r="P118" s="94"/>
      <c r="Q118" s="94"/>
      <c r="R118" s="59"/>
      <c r="S118" s="40"/>
      <c r="T118" s="97"/>
      <c r="U118" s="95"/>
      <c r="V118" s="95"/>
      <c r="W118" s="95"/>
      <c r="X118" s="40"/>
      <c r="Y118" s="97"/>
      <c r="Z118" s="95" t="s">
        <v>612</v>
      </c>
      <c r="AA118" s="94" t="s">
        <v>614</v>
      </c>
      <c r="AB118" s="95" t="s">
        <v>613</v>
      </c>
      <c r="AC118" s="95"/>
      <c r="AD118" s="1">
        <v>42542</v>
      </c>
      <c r="AE118" s="1">
        <v>42542</v>
      </c>
      <c r="AF118" s="1">
        <v>42545</v>
      </c>
      <c r="AG118" s="18">
        <v>1221000</v>
      </c>
      <c r="AH118" s="61">
        <f t="shared" si="54"/>
        <v>0.92500000000000004</v>
      </c>
      <c r="AI118" s="94"/>
      <c r="AJ118" s="48"/>
      <c r="AK118" s="94"/>
      <c r="AL118" s="94"/>
      <c r="AM118" s="94"/>
      <c r="AN118" s="96"/>
      <c r="AO118" s="94"/>
      <c r="AP118" s="14"/>
      <c r="AQ118" s="98" t="str">
        <f t="shared" si="52"/>
        <v>이인철</v>
      </c>
      <c r="AR118" s="16">
        <v>42544</v>
      </c>
      <c r="AS118" s="16">
        <v>42544</v>
      </c>
      <c r="AT118" s="7"/>
      <c r="AU118" s="14"/>
      <c r="AV118" s="16">
        <v>42551</v>
      </c>
      <c r="AW118" s="14">
        <f>SUM(AG118-AU118)</f>
        <v>1221000</v>
      </c>
      <c r="AX118" s="75"/>
      <c r="AY118" s="82"/>
      <c r="AZ118" s="75"/>
      <c r="BA118" s="82"/>
      <c r="BB118" s="75"/>
      <c r="BC118" s="82"/>
      <c r="BD118" s="75"/>
      <c r="BE118" s="82"/>
      <c r="BF118" s="75"/>
      <c r="BG118" s="82"/>
      <c r="BH118" s="75"/>
      <c r="BI118" s="82"/>
      <c r="BJ118" s="75"/>
      <c r="BK118" s="82"/>
    </row>
    <row r="119" spans="1:63" ht="29.25" customHeight="1">
      <c r="A119" s="98">
        <v>113</v>
      </c>
      <c r="B119" s="94" t="s">
        <v>393</v>
      </c>
      <c r="C119" s="94" t="s">
        <v>615</v>
      </c>
      <c r="D119" s="1">
        <v>42488</v>
      </c>
      <c r="E119" s="94" t="s">
        <v>52</v>
      </c>
      <c r="F119" s="94" t="s">
        <v>623</v>
      </c>
      <c r="G119" s="95" t="s">
        <v>616</v>
      </c>
      <c r="H119" s="95" t="str">
        <f t="shared" si="51"/>
        <v>제19회 부천국제만화축제 총괄대행용역</v>
      </c>
      <c r="I119" s="95" t="s">
        <v>617</v>
      </c>
      <c r="J119" s="18">
        <v>546710000</v>
      </c>
      <c r="K119" s="97">
        <v>42499</v>
      </c>
      <c r="L119" s="95"/>
      <c r="M119" s="20"/>
      <c r="N119" s="94" t="s">
        <v>242</v>
      </c>
      <c r="O119" s="94" t="s">
        <v>589</v>
      </c>
      <c r="P119" s="94" t="s">
        <v>118</v>
      </c>
      <c r="Q119" s="94" t="s">
        <v>574</v>
      </c>
      <c r="R119" s="59">
        <v>546710000</v>
      </c>
      <c r="S119" s="40">
        <v>546710000</v>
      </c>
      <c r="T119" s="97">
        <v>42521</v>
      </c>
      <c r="U119" s="95">
        <v>2</v>
      </c>
      <c r="V119" s="95" t="s">
        <v>618</v>
      </c>
      <c r="W119" s="95" t="s">
        <v>619</v>
      </c>
      <c r="X119" s="40">
        <v>545198170</v>
      </c>
      <c r="Y119" s="97">
        <v>42521</v>
      </c>
      <c r="Z119" s="95" t="s">
        <v>618</v>
      </c>
      <c r="AA119" s="94" t="s">
        <v>620</v>
      </c>
      <c r="AB119" s="95" t="s">
        <v>619</v>
      </c>
      <c r="AC119" s="95"/>
      <c r="AD119" s="1">
        <v>42543</v>
      </c>
      <c r="AE119" s="1">
        <v>42543</v>
      </c>
      <c r="AF119" s="1">
        <v>42612</v>
      </c>
      <c r="AG119" s="18">
        <v>540000000</v>
      </c>
      <c r="AH119" s="61">
        <f t="shared" ref="AH119:AH120" si="55">SUM(AG119/S119)</f>
        <v>0.98772658264893631</v>
      </c>
      <c r="AI119" s="94" t="s">
        <v>709</v>
      </c>
      <c r="AJ119" s="48">
        <v>42576</v>
      </c>
      <c r="AK119" s="94" t="s">
        <v>710</v>
      </c>
      <c r="AL119" s="94"/>
      <c r="AM119" s="94"/>
      <c r="AN119" s="96"/>
      <c r="AO119" s="94"/>
      <c r="AP119" s="14">
        <v>589500000</v>
      </c>
      <c r="AQ119" s="98" t="str">
        <f t="shared" si="52"/>
        <v>김준호</v>
      </c>
      <c r="AR119" s="16"/>
      <c r="AS119" s="16"/>
      <c r="AT119" s="16">
        <v>42551</v>
      </c>
      <c r="AU119" s="14">
        <v>377200000</v>
      </c>
      <c r="AV119" s="16"/>
      <c r="AW119" s="14"/>
      <c r="AX119" s="92">
        <v>42577</v>
      </c>
      <c r="AY119" s="82">
        <v>30000000</v>
      </c>
      <c r="AZ119" s="75"/>
      <c r="BA119" s="82"/>
      <c r="BB119" s="75"/>
      <c r="BC119" s="82"/>
      <c r="BD119" s="75"/>
      <c r="BE119" s="82"/>
      <c r="BF119" s="75"/>
      <c r="BG119" s="82"/>
      <c r="BH119" s="75"/>
      <c r="BI119" s="82"/>
      <c r="BJ119" s="75"/>
      <c r="BK119" s="82"/>
    </row>
    <row r="120" spans="1:63" ht="29.25" customHeight="1">
      <c r="A120" s="98">
        <v>114</v>
      </c>
      <c r="B120" s="94" t="s">
        <v>393</v>
      </c>
      <c r="C120" s="94" t="s">
        <v>394</v>
      </c>
      <c r="D120" s="1">
        <v>42510</v>
      </c>
      <c r="E120" s="94" t="s">
        <v>52</v>
      </c>
      <c r="F120" s="94" t="s">
        <v>238</v>
      </c>
      <c r="G120" s="95" t="s">
        <v>587</v>
      </c>
      <c r="H120" s="95" t="str">
        <f t="shared" si="51"/>
        <v>제5회 세계어린이만화가대회 본대회(만화캠프) 기획, 운영 용역</v>
      </c>
      <c r="I120" s="95" t="s">
        <v>588</v>
      </c>
      <c r="J120" s="18">
        <v>62133500</v>
      </c>
      <c r="K120" s="97">
        <v>42520</v>
      </c>
      <c r="L120" s="95"/>
      <c r="M120" s="20"/>
      <c r="N120" s="94" t="s">
        <v>242</v>
      </c>
      <c r="O120" s="94" t="s">
        <v>589</v>
      </c>
      <c r="P120" s="94" t="s">
        <v>118</v>
      </c>
      <c r="Q120" s="94" t="s">
        <v>574</v>
      </c>
      <c r="R120" s="59">
        <v>62133500</v>
      </c>
      <c r="S120" s="40">
        <v>62133500</v>
      </c>
      <c r="T120" s="97">
        <v>42530</v>
      </c>
      <c r="U120" s="95">
        <v>4</v>
      </c>
      <c r="V120" s="95" t="s">
        <v>590</v>
      </c>
      <c r="W120" s="95" t="s">
        <v>591</v>
      </c>
      <c r="X120" s="40">
        <v>56541485</v>
      </c>
      <c r="Y120" s="97">
        <v>42530</v>
      </c>
      <c r="Z120" s="95" t="s">
        <v>590</v>
      </c>
      <c r="AA120" s="94" t="s">
        <v>593</v>
      </c>
      <c r="AB120" s="95" t="s">
        <v>591</v>
      </c>
      <c r="AC120" s="95"/>
      <c r="AD120" s="1">
        <v>42545</v>
      </c>
      <c r="AE120" s="1">
        <v>42545</v>
      </c>
      <c r="AF120" s="1">
        <v>42613</v>
      </c>
      <c r="AG120" s="18">
        <v>61810000</v>
      </c>
      <c r="AH120" s="61">
        <f t="shared" si="55"/>
        <v>0.99479346890163922</v>
      </c>
      <c r="AI120" s="94"/>
      <c r="AJ120" s="48"/>
      <c r="AK120" s="94"/>
      <c r="AL120" s="94"/>
      <c r="AM120" s="94"/>
      <c r="AN120" s="96"/>
      <c r="AO120" s="94"/>
      <c r="AP120" s="14"/>
      <c r="AQ120" s="98" t="str">
        <f t="shared" si="52"/>
        <v>박소연</v>
      </c>
      <c r="AR120" s="16"/>
      <c r="AS120" s="16"/>
      <c r="AT120" s="7">
        <v>42556</v>
      </c>
      <c r="AU120" s="14">
        <v>43267000</v>
      </c>
      <c r="AV120" s="16"/>
      <c r="AW120" s="14"/>
      <c r="AX120" s="75"/>
      <c r="AY120" s="82"/>
      <c r="AZ120" s="75"/>
      <c r="BA120" s="82"/>
      <c r="BB120" s="75"/>
      <c r="BC120" s="82"/>
      <c r="BD120" s="75"/>
      <c r="BE120" s="82"/>
      <c r="BF120" s="75"/>
      <c r="BG120" s="82"/>
      <c r="BH120" s="75"/>
      <c r="BI120" s="82"/>
      <c r="BJ120" s="75"/>
      <c r="BK120" s="82"/>
    </row>
    <row r="121" spans="1:63" ht="29.25" customHeight="1">
      <c r="A121" s="98">
        <v>115</v>
      </c>
      <c r="B121" s="94" t="s">
        <v>58</v>
      </c>
      <c r="C121" s="94" t="s">
        <v>237</v>
      </c>
      <c r="D121" s="1">
        <v>42545</v>
      </c>
      <c r="E121" s="94" t="s">
        <v>91</v>
      </c>
      <c r="F121" s="94" t="s">
        <v>60</v>
      </c>
      <c r="G121" s="95" t="s">
        <v>599</v>
      </c>
      <c r="H121" s="95" t="str">
        <f t="shared" si="51"/>
        <v>한국 웹톤 홍보집 및 한국만화영상진흥원 외국어 소개자료 제작</v>
      </c>
      <c r="I121" s="95" t="s">
        <v>600</v>
      </c>
      <c r="J121" s="18">
        <v>6950000</v>
      </c>
      <c r="K121" s="97"/>
      <c r="L121" s="95"/>
      <c r="M121" s="20"/>
      <c r="N121" s="94"/>
      <c r="O121" s="94"/>
      <c r="P121" s="94"/>
      <c r="Q121" s="94"/>
      <c r="R121" s="59"/>
      <c r="S121" s="40"/>
      <c r="T121" s="97"/>
      <c r="U121" s="95"/>
      <c r="V121" s="95"/>
      <c r="W121" s="95"/>
      <c r="X121" s="40"/>
      <c r="Y121" s="97"/>
      <c r="Z121" s="95" t="s">
        <v>601</v>
      </c>
      <c r="AA121" s="94" t="s">
        <v>602</v>
      </c>
      <c r="AB121" s="95" t="s">
        <v>603</v>
      </c>
      <c r="AC121" s="95"/>
      <c r="AD121" s="1">
        <v>42548</v>
      </c>
      <c r="AE121" s="1"/>
      <c r="AF121" s="1">
        <v>42573</v>
      </c>
      <c r="AG121" s="18">
        <v>6600000</v>
      </c>
      <c r="AH121" s="61">
        <f t="shared" si="54"/>
        <v>0.94964028776978415</v>
      </c>
      <c r="AI121" s="94"/>
      <c r="AJ121" s="48"/>
      <c r="AK121" s="94"/>
      <c r="AL121" s="94"/>
      <c r="AM121" s="94"/>
      <c r="AN121" s="96"/>
      <c r="AO121" s="94"/>
      <c r="AP121" s="14"/>
      <c r="AQ121" s="98" t="str">
        <f t="shared" si="52"/>
        <v>서희진</v>
      </c>
      <c r="AR121" s="16">
        <v>42566</v>
      </c>
      <c r="AS121" s="16">
        <v>42566</v>
      </c>
      <c r="AT121" s="7"/>
      <c r="AU121" s="14"/>
      <c r="AV121" s="16">
        <v>42577</v>
      </c>
      <c r="AW121" s="14">
        <f>SUM(AG121-AU121)</f>
        <v>6600000</v>
      </c>
      <c r="AX121" s="75"/>
      <c r="AY121" s="82"/>
      <c r="AZ121" s="75"/>
      <c r="BA121" s="82"/>
      <c r="BB121" s="75"/>
      <c r="BC121" s="82"/>
      <c r="BD121" s="75"/>
      <c r="BE121" s="82"/>
      <c r="BF121" s="75"/>
      <c r="BG121" s="82"/>
      <c r="BH121" s="75"/>
      <c r="BI121" s="82"/>
      <c r="BJ121" s="75"/>
      <c r="BK121" s="82"/>
    </row>
    <row r="122" spans="1:63" ht="29.25" customHeight="1">
      <c r="A122" s="98">
        <v>116</v>
      </c>
      <c r="B122" s="94" t="s">
        <v>505</v>
      </c>
      <c r="C122" s="94" t="s">
        <v>146</v>
      </c>
      <c r="D122" s="1">
        <v>42544</v>
      </c>
      <c r="E122" s="94" t="s">
        <v>52</v>
      </c>
      <c r="F122" s="94" t="s">
        <v>60</v>
      </c>
      <c r="G122" s="95" t="s">
        <v>604</v>
      </c>
      <c r="H122" s="95" t="str">
        <f t="shared" si="51"/>
        <v>만화애니활용 지역활성화를 위한 만화카페 설치 용역</v>
      </c>
      <c r="I122" s="95" t="s">
        <v>605</v>
      </c>
      <c r="J122" s="18">
        <v>14575000</v>
      </c>
      <c r="K122" s="97"/>
      <c r="L122" s="95"/>
      <c r="M122" s="20"/>
      <c r="N122" s="94"/>
      <c r="O122" s="94"/>
      <c r="P122" s="94"/>
      <c r="Q122" s="94"/>
      <c r="R122" s="59"/>
      <c r="S122" s="40"/>
      <c r="T122" s="97"/>
      <c r="U122" s="95"/>
      <c r="V122" s="95"/>
      <c r="W122" s="95"/>
      <c r="X122" s="40"/>
      <c r="Y122" s="97"/>
      <c r="Z122" s="95" t="s">
        <v>305</v>
      </c>
      <c r="AA122" s="94" t="s">
        <v>306</v>
      </c>
      <c r="AB122" s="95" t="s">
        <v>367</v>
      </c>
      <c r="AC122" s="95"/>
      <c r="AD122" s="1">
        <v>42549</v>
      </c>
      <c r="AE122" s="1">
        <v>42549</v>
      </c>
      <c r="AF122" s="1">
        <v>42559</v>
      </c>
      <c r="AG122" s="18">
        <v>13420000</v>
      </c>
      <c r="AH122" s="61">
        <f t="shared" si="54"/>
        <v>0.92075471698113209</v>
      </c>
      <c r="AI122" s="94"/>
      <c r="AJ122" s="48"/>
      <c r="AK122" s="94"/>
      <c r="AL122" s="94"/>
      <c r="AM122" s="94"/>
      <c r="AN122" s="96"/>
      <c r="AO122" s="94"/>
      <c r="AP122" s="14"/>
      <c r="AQ122" s="98" t="str">
        <f t="shared" si="52"/>
        <v>이소현</v>
      </c>
      <c r="AR122" s="16">
        <v>42559</v>
      </c>
      <c r="AS122" s="16">
        <v>42564</v>
      </c>
      <c r="AT122" s="7"/>
      <c r="AU122" s="14"/>
      <c r="AV122" s="16">
        <v>42565</v>
      </c>
      <c r="AW122" s="14">
        <f>SUM(AG122-AU122)</f>
        <v>13420000</v>
      </c>
      <c r="AX122" s="75"/>
      <c r="AY122" s="82"/>
      <c r="AZ122" s="75"/>
      <c r="BA122" s="82"/>
      <c r="BB122" s="75"/>
      <c r="BC122" s="82"/>
      <c r="BD122" s="75"/>
      <c r="BE122" s="82"/>
      <c r="BF122" s="75"/>
      <c r="BG122" s="82"/>
      <c r="BH122" s="75"/>
      <c r="BI122" s="82"/>
      <c r="BJ122" s="75"/>
      <c r="BK122" s="82"/>
    </row>
    <row r="123" spans="1:63" ht="29.25" customHeight="1">
      <c r="A123" s="98">
        <v>117</v>
      </c>
      <c r="B123" s="94" t="s">
        <v>393</v>
      </c>
      <c r="C123" s="94" t="s">
        <v>606</v>
      </c>
      <c r="D123" s="1">
        <v>42544</v>
      </c>
      <c r="E123" s="94" t="s">
        <v>52</v>
      </c>
      <c r="F123" s="94" t="s">
        <v>60</v>
      </c>
      <c r="G123" s="95" t="s">
        <v>622</v>
      </c>
      <c r="H123" s="95" t="str">
        <f t="shared" si="51"/>
        <v>제19회 부천국제만화축제 사전행사 '만끽' 페스티벌 운영 용역</v>
      </c>
      <c r="I123" s="95" t="s">
        <v>588</v>
      </c>
      <c r="J123" s="18">
        <v>10000000</v>
      </c>
      <c r="K123" s="97"/>
      <c r="L123" s="95"/>
      <c r="M123" s="20"/>
      <c r="N123" s="94"/>
      <c r="O123" s="94"/>
      <c r="P123" s="94"/>
      <c r="Q123" s="94"/>
      <c r="R123" s="59"/>
      <c r="S123" s="40"/>
      <c r="T123" s="97"/>
      <c r="U123" s="95"/>
      <c r="V123" s="95"/>
      <c r="W123" s="95"/>
      <c r="X123" s="40"/>
      <c r="Y123" s="97"/>
      <c r="Z123" s="95" t="s">
        <v>607</v>
      </c>
      <c r="AA123" s="94" t="s">
        <v>621</v>
      </c>
      <c r="AB123" s="95" t="s">
        <v>608</v>
      </c>
      <c r="AC123" s="95"/>
      <c r="AD123" s="1">
        <v>42549</v>
      </c>
      <c r="AE123" s="1">
        <v>42549</v>
      </c>
      <c r="AF123" s="1">
        <v>42594</v>
      </c>
      <c r="AG123" s="18">
        <v>9900000</v>
      </c>
      <c r="AH123" s="61">
        <f t="shared" si="54"/>
        <v>0.99</v>
      </c>
      <c r="AI123" s="94"/>
      <c r="AJ123" s="48"/>
      <c r="AK123" s="94"/>
      <c r="AL123" s="94"/>
      <c r="AM123" s="94"/>
      <c r="AN123" s="96"/>
      <c r="AO123" s="94"/>
      <c r="AP123" s="14"/>
      <c r="AQ123" s="98" t="str">
        <f t="shared" si="52"/>
        <v>한필호</v>
      </c>
      <c r="AR123" s="16"/>
      <c r="AS123" s="16"/>
      <c r="AT123" s="7">
        <v>42557</v>
      </c>
      <c r="AU123" s="14">
        <v>6900000</v>
      </c>
      <c r="AV123" s="16"/>
      <c r="AW123" s="14"/>
      <c r="AX123" s="75"/>
      <c r="AY123" s="82"/>
      <c r="AZ123" s="75"/>
      <c r="BA123" s="82"/>
      <c r="BB123" s="75"/>
      <c r="BC123" s="82"/>
      <c r="BD123" s="75"/>
      <c r="BE123" s="82"/>
      <c r="BF123" s="75"/>
      <c r="BG123" s="82"/>
      <c r="BH123" s="75"/>
      <c r="BI123" s="82"/>
      <c r="BJ123" s="75"/>
      <c r="BK123" s="82"/>
    </row>
    <row r="124" spans="1:63" ht="29.25" customHeight="1">
      <c r="A124" s="98">
        <v>118</v>
      </c>
      <c r="B124" s="94" t="s">
        <v>201</v>
      </c>
      <c r="C124" s="94" t="s">
        <v>354</v>
      </c>
      <c r="D124" s="1">
        <v>42501</v>
      </c>
      <c r="E124" s="94" t="s">
        <v>52</v>
      </c>
      <c r="F124" s="94" t="s">
        <v>624</v>
      </c>
      <c r="G124" s="95" t="s">
        <v>625</v>
      </c>
      <c r="H124" s="95" t="str">
        <f t="shared" si="51"/>
        <v>2016 만화창작인력 실태조사 연구 용역</v>
      </c>
      <c r="I124" s="95" t="s">
        <v>458</v>
      </c>
      <c r="J124" s="18">
        <v>50000000</v>
      </c>
      <c r="K124" s="97">
        <v>42506</v>
      </c>
      <c r="L124" s="95"/>
      <c r="M124" s="20"/>
      <c r="N124" s="94" t="s">
        <v>116</v>
      </c>
      <c r="O124" s="94"/>
      <c r="P124" s="94" t="s">
        <v>118</v>
      </c>
      <c r="Q124" s="94" t="s">
        <v>574</v>
      </c>
      <c r="R124" s="59">
        <v>50000000</v>
      </c>
      <c r="S124" s="59">
        <v>50000000</v>
      </c>
      <c r="T124" s="97">
        <v>42516</v>
      </c>
      <c r="U124" s="95">
        <v>3</v>
      </c>
      <c r="V124" s="95" t="s">
        <v>626</v>
      </c>
      <c r="W124" s="95" t="s">
        <v>627</v>
      </c>
      <c r="X124" s="40">
        <v>46000000</v>
      </c>
      <c r="Y124" s="97">
        <v>42516</v>
      </c>
      <c r="Z124" s="95" t="s">
        <v>626</v>
      </c>
      <c r="AA124" s="94" t="s">
        <v>628</v>
      </c>
      <c r="AB124" s="95" t="s">
        <v>627</v>
      </c>
      <c r="AC124" s="95"/>
      <c r="AD124" s="1">
        <v>42550</v>
      </c>
      <c r="AE124" s="1">
        <v>42550</v>
      </c>
      <c r="AF124" s="1">
        <v>42704</v>
      </c>
      <c r="AG124" s="18">
        <v>46000000</v>
      </c>
      <c r="AH124" s="61">
        <f t="shared" ref="AH124:AH126" si="56">SUM(AG124/S124)</f>
        <v>0.92</v>
      </c>
      <c r="AI124" s="94"/>
      <c r="AJ124" s="48"/>
      <c r="AK124" s="94"/>
      <c r="AL124" s="94"/>
      <c r="AM124" s="94"/>
      <c r="AN124" s="96"/>
      <c r="AO124" s="94"/>
      <c r="AP124" s="14"/>
      <c r="AQ124" s="98" t="str">
        <f t="shared" si="52"/>
        <v>김보금</v>
      </c>
      <c r="AR124" s="16"/>
      <c r="AS124" s="16"/>
      <c r="AT124" s="7"/>
      <c r="AU124" s="14"/>
      <c r="AV124" s="16"/>
      <c r="AW124" s="14"/>
      <c r="AX124" s="75"/>
      <c r="AY124" s="82"/>
      <c r="AZ124" s="75"/>
      <c r="BA124" s="82"/>
      <c r="BB124" s="75"/>
      <c r="BC124" s="82"/>
      <c r="BD124" s="75"/>
      <c r="BE124" s="82"/>
      <c r="BF124" s="75"/>
      <c r="BG124" s="82"/>
      <c r="BH124" s="75"/>
      <c r="BI124" s="82"/>
      <c r="BJ124" s="75"/>
      <c r="BK124" s="82"/>
    </row>
    <row r="125" spans="1:63" ht="29.25" customHeight="1">
      <c r="A125" s="98">
        <v>119</v>
      </c>
      <c r="B125" s="94" t="s">
        <v>153</v>
      </c>
      <c r="C125" s="94" t="s">
        <v>253</v>
      </c>
      <c r="D125" s="1">
        <v>42552</v>
      </c>
      <c r="E125" s="94" t="s">
        <v>91</v>
      </c>
      <c r="F125" s="94" t="s">
        <v>60</v>
      </c>
      <c r="G125" s="95" t="s">
        <v>642</v>
      </c>
      <c r="H125" s="95" t="str">
        <f t="shared" si="51"/>
        <v>2016 우리원 언론홍보를 위한 연감 구입</v>
      </c>
      <c r="I125" s="95" t="s">
        <v>643</v>
      </c>
      <c r="J125" s="18">
        <v>180000</v>
      </c>
      <c r="K125" s="97"/>
      <c r="L125" s="95"/>
      <c r="M125" s="20"/>
      <c r="N125" s="94"/>
      <c r="O125" s="94"/>
      <c r="P125" s="94"/>
      <c r="Q125" s="94"/>
      <c r="R125" s="59"/>
      <c r="S125" s="59"/>
      <c r="T125" s="97"/>
      <c r="U125" s="95"/>
      <c r="V125" s="95"/>
      <c r="W125" s="95"/>
      <c r="X125" s="40"/>
      <c r="Y125" s="97"/>
      <c r="Z125" s="95" t="s">
        <v>644</v>
      </c>
      <c r="AA125" s="94" t="s">
        <v>645</v>
      </c>
      <c r="AB125" s="95" t="s">
        <v>646</v>
      </c>
      <c r="AC125" s="95"/>
      <c r="AD125" s="1">
        <v>42552</v>
      </c>
      <c r="AE125" s="1"/>
      <c r="AF125" s="1">
        <v>42555</v>
      </c>
      <c r="AG125" s="18">
        <v>180000</v>
      </c>
      <c r="AH125" s="61">
        <f t="shared" ref="AH125" si="57">SUM(AG125/J125)</f>
        <v>1</v>
      </c>
      <c r="AI125" s="94"/>
      <c r="AJ125" s="48"/>
      <c r="AK125" s="94"/>
      <c r="AL125" s="94"/>
      <c r="AM125" s="94"/>
      <c r="AN125" s="96"/>
      <c r="AO125" s="94"/>
      <c r="AP125" s="14"/>
      <c r="AQ125" s="98" t="str">
        <f t="shared" si="52"/>
        <v>이효재</v>
      </c>
      <c r="AR125" s="16">
        <v>42555</v>
      </c>
      <c r="AS125" s="16">
        <v>42555</v>
      </c>
      <c r="AT125" s="7"/>
      <c r="AU125" s="14"/>
      <c r="AV125" s="16">
        <v>42563</v>
      </c>
      <c r="AW125" s="14">
        <f>SUM(AG125-AU125)</f>
        <v>180000</v>
      </c>
      <c r="AX125" s="75"/>
      <c r="AY125" s="82"/>
      <c r="AZ125" s="75"/>
      <c r="BA125" s="82"/>
      <c r="BB125" s="75"/>
      <c r="BC125" s="82"/>
      <c r="BD125" s="75"/>
      <c r="BE125" s="82"/>
      <c r="BF125" s="75"/>
      <c r="BG125" s="82"/>
      <c r="BH125" s="75"/>
      <c r="BI125" s="82"/>
      <c r="BJ125" s="75"/>
      <c r="BK125" s="82"/>
    </row>
    <row r="126" spans="1:63" ht="29.25" customHeight="1">
      <c r="A126" s="98">
        <v>120</v>
      </c>
      <c r="B126" s="94" t="s">
        <v>139</v>
      </c>
      <c r="C126" s="94" t="s">
        <v>318</v>
      </c>
      <c r="D126" s="1">
        <v>42501</v>
      </c>
      <c r="E126" s="94" t="s">
        <v>52</v>
      </c>
      <c r="F126" s="94" t="s">
        <v>269</v>
      </c>
      <c r="G126" s="95" t="s">
        <v>630</v>
      </c>
      <c r="H126" s="95" t="str">
        <f t="shared" si="51"/>
        <v>2016년 한국만화박물관 소장품 해제 연구 용역</v>
      </c>
      <c r="I126" s="95" t="s">
        <v>631</v>
      </c>
      <c r="J126" s="18">
        <v>15000000</v>
      </c>
      <c r="K126" s="97">
        <v>42543</v>
      </c>
      <c r="L126" s="95" t="s">
        <v>577</v>
      </c>
      <c r="M126" s="20">
        <v>0.9</v>
      </c>
      <c r="N126" s="94" t="s">
        <v>242</v>
      </c>
      <c r="O126" s="94" t="s">
        <v>117</v>
      </c>
      <c r="P126" s="94" t="s">
        <v>118</v>
      </c>
      <c r="Q126" s="94" t="s">
        <v>275</v>
      </c>
      <c r="R126" s="59">
        <v>15000000</v>
      </c>
      <c r="S126" s="40">
        <v>14839925</v>
      </c>
      <c r="T126" s="97">
        <v>42548</v>
      </c>
      <c r="U126" s="95">
        <v>2</v>
      </c>
      <c r="V126" s="95" t="s">
        <v>543</v>
      </c>
      <c r="W126" s="95" t="s">
        <v>544</v>
      </c>
      <c r="X126" s="40">
        <v>13500000</v>
      </c>
      <c r="Y126" s="97">
        <v>42544</v>
      </c>
      <c r="Z126" s="95" t="s">
        <v>543</v>
      </c>
      <c r="AA126" s="94" t="s">
        <v>545</v>
      </c>
      <c r="AB126" s="95" t="s">
        <v>544</v>
      </c>
      <c r="AC126" s="95">
        <v>1</v>
      </c>
      <c r="AD126" s="1">
        <v>42555</v>
      </c>
      <c r="AE126" s="1">
        <v>42555</v>
      </c>
      <c r="AF126" s="1">
        <v>42716</v>
      </c>
      <c r="AG126" s="18">
        <v>13500000</v>
      </c>
      <c r="AH126" s="61">
        <f t="shared" si="56"/>
        <v>0.90970810162450277</v>
      </c>
      <c r="AI126" s="94"/>
      <c r="AJ126" s="48"/>
      <c r="AK126" s="94"/>
      <c r="AL126" s="94"/>
      <c r="AM126" s="94"/>
      <c r="AN126" s="96"/>
      <c r="AO126" s="94"/>
      <c r="AP126" s="14"/>
      <c r="AQ126" s="98" t="str">
        <f t="shared" si="52"/>
        <v>심리나</v>
      </c>
      <c r="AR126" s="16"/>
      <c r="AS126" s="16"/>
      <c r="AT126" s="7"/>
      <c r="AU126" s="14"/>
      <c r="AV126" s="16"/>
      <c r="AW126" s="14"/>
      <c r="AX126" s="75"/>
      <c r="AY126" s="82"/>
      <c r="AZ126" s="75"/>
      <c r="BA126" s="82"/>
      <c r="BB126" s="75"/>
      <c r="BC126" s="82"/>
      <c r="BD126" s="75"/>
      <c r="BE126" s="82"/>
      <c r="BF126" s="75"/>
      <c r="BG126" s="82"/>
      <c r="BH126" s="75"/>
      <c r="BI126" s="82"/>
      <c r="BJ126" s="75"/>
      <c r="BK126" s="82"/>
    </row>
    <row r="127" spans="1:63" ht="29.25" customHeight="1">
      <c r="A127" s="98">
        <v>121</v>
      </c>
      <c r="B127" s="94" t="s">
        <v>58</v>
      </c>
      <c r="C127" s="94" t="s">
        <v>237</v>
      </c>
      <c r="D127" s="1">
        <v>42494</v>
      </c>
      <c r="E127" s="94" t="s">
        <v>52</v>
      </c>
      <c r="F127" s="94" t="s">
        <v>279</v>
      </c>
      <c r="G127" s="95" t="s">
        <v>657</v>
      </c>
      <c r="H127" s="95" t="str">
        <f>G127</f>
        <v>2016공공브랜드 만화창작 지원사업 관리 및 결과물 제작 배포 용역</v>
      </c>
      <c r="I127" s="95" t="s">
        <v>658</v>
      </c>
      <c r="J127" s="18">
        <v>38500000</v>
      </c>
      <c r="K127" s="97"/>
      <c r="L127" s="95"/>
      <c r="M127" s="20"/>
      <c r="N127" s="94"/>
      <c r="O127" s="94"/>
      <c r="P127" s="94"/>
      <c r="Q127" s="94"/>
      <c r="R127" s="59"/>
      <c r="S127" s="40"/>
      <c r="T127" s="97"/>
      <c r="U127" s="95"/>
      <c r="V127" s="95"/>
      <c r="W127" s="95"/>
      <c r="X127" s="40"/>
      <c r="Y127" s="97"/>
      <c r="Z127" s="95" t="s">
        <v>158</v>
      </c>
      <c r="AA127" s="94" t="s">
        <v>159</v>
      </c>
      <c r="AB127" s="95" t="s">
        <v>160</v>
      </c>
      <c r="AC127" s="95"/>
      <c r="AD127" s="1">
        <v>42562</v>
      </c>
      <c r="AE127" s="1">
        <v>42562</v>
      </c>
      <c r="AF127" s="1">
        <v>42916</v>
      </c>
      <c r="AG127" s="18">
        <v>38000000</v>
      </c>
      <c r="AH127" s="61">
        <f t="shared" ref="AH127:AH131" si="58">SUM(AG127/J127)</f>
        <v>0.98701298701298701</v>
      </c>
      <c r="AI127" s="94"/>
      <c r="AJ127" s="48"/>
      <c r="AK127" s="94"/>
      <c r="AL127" s="94"/>
      <c r="AM127" s="94"/>
      <c r="AN127" s="96"/>
      <c r="AO127" s="94"/>
      <c r="AP127" s="14"/>
      <c r="AQ127" s="98" t="str">
        <f t="shared" si="52"/>
        <v>서희진</v>
      </c>
      <c r="AR127" s="16"/>
      <c r="AS127" s="16"/>
      <c r="AT127" s="7"/>
      <c r="AU127" s="14"/>
      <c r="AV127" s="16"/>
      <c r="AW127" s="14"/>
      <c r="AX127" s="75"/>
      <c r="AY127" s="82"/>
      <c r="AZ127" s="75"/>
      <c r="BA127" s="82"/>
      <c r="BB127" s="75"/>
      <c r="BC127" s="82"/>
      <c r="BD127" s="75"/>
      <c r="BE127" s="82"/>
      <c r="BF127" s="75"/>
      <c r="BG127" s="82"/>
      <c r="BH127" s="75"/>
      <c r="BI127" s="82"/>
      <c r="BJ127" s="75"/>
      <c r="BK127" s="82"/>
    </row>
    <row r="128" spans="1:63" ht="29.25" customHeight="1">
      <c r="A128" s="98">
        <v>122</v>
      </c>
      <c r="B128" s="94" t="s">
        <v>201</v>
      </c>
      <c r="C128" s="94" t="s">
        <v>414</v>
      </c>
      <c r="D128" s="1">
        <v>42551</v>
      </c>
      <c r="E128" s="94" t="s">
        <v>52</v>
      </c>
      <c r="F128" s="94" t="s">
        <v>60</v>
      </c>
      <c r="G128" s="95" t="s">
        <v>648</v>
      </c>
      <c r="H128" s="95" t="str">
        <f t="shared" si="51"/>
        <v>제14회 대한민국창작만화공모전 수상작품집 제작</v>
      </c>
      <c r="I128" s="95" t="s">
        <v>649</v>
      </c>
      <c r="J128" s="18">
        <v>6840600</v>
      </c>
      <c r="K128" s="97"/>
      <c r="L128" s="95"/>
      <c r="M128" s="20"/>
      <c r="N128" s="94"/>
      <c r="O128" s="94"/>
      <c r="P128" s="94"/>
      <c r="Q128" s="94"/>
      <c r="R128" s="59"/>
      <c r="S128" s="40"/>
      <c r="T128" s="97"/>
      <c r="U128" s="95"/>
      <c r="V128" s="95"/>
      <c r="W128" s="95"/>
      <c r="X128" s="40"/>
      <c r="Y128" s="97"/>
      <c r="Z128" s="95" t="s">
        <v>250</v>
      </c>
      <c r="AA128" s="94" t="s">
        <v>251</v>
      </c>
      <c r="AB128" s="95" t="s">
        <v>252</v>
      </c>
      <c r="AC128" s="95"/>
      <c r="AD128" s="1">
        <v>42563</v>
      </c>
      <c r="AE128" s="1"/>
      <c r="AF128" s="1">
        <v>42592</v>
      </c>
      <c r="AG128" s="18">
        <v>5999400</v>
      </c>
      <c r="AH128" s="61">
        <f t="shared" si="58"/>
        <v>0.87702833084817122</v>
      </c>
      <c r="AI128" s="94"/>
      <c r="AJ128" s="48"/>
      <c r="AK128" s="94"/>
      <c r="AL128" s="94"/>
      <c r="AM128" s="94"/>
      <c r="AN128" s="96"/>
      <c r="AO128" s="94"/>
      <c r="AP128" s="14"/>
      <c r="AQ128" s="98" t="str">
        <f t="shared" si="52"/>
        <v>심현필</v>
      </c>
      <c r="AR128" s="16"/>
      <c r="AS128" s="16"/>
      <c r="AT128" s="7"/>
      <c r="AU128" s="14"/>
      <c r="AV128" s="16"/>
      <c r="AW128" s="14"/>
      <c r="AX128" s="75"/>
      <c r="AY128" s="82"/>
      <c r="AZ128" s="75"/>
      <c r="BA128" s="82"/>
      <c r="BB128" s="75"/>
      <c r="BC128" s="82"/>
      <c r="BD128" s="75"/>
      <c r="BE128" s="82"/>
      <c r="BF128" s="75"/>
      <c r="BG128" s="82"/>
      <c r="BH128" s="75"/>
      <c r="BI128" s="82"/>
      <c r="BJ128" s="75"/>
      <c r="BK128" s="82"/>
    </row>
    <row r="129" spans="1:63" ht="29.25" customHeight="1">
      <c r="A129" s="98">
        <v>123</v>
      </c>
      <c r="B129" s="94" t="s">
        <v>58</v>
      </c>
      <c r="C129" s="94" t="s">
        <v>650</v>
      </c>
      <c r="D129" s="1">
        <v>42557</v>
      </c>
      <c r="E129" s="94" t="s">
        <v>52</v>
      </c>
      <c r="F129" s="94" t="s">
        <v>60</v>
      </c>
      <c r="G129" s="95" t="s">
        <v>651</v>
      </c>
      <c r="H129" s="95" t="str">
        <f t="shared" si="51"/>
        <v>2016한국국제만화마켓 및 글로벌 만화도시 네트워크 행사 시설물 설치 및 홍보물 제작 용역</v>
      </c>
      <c r="I129" s="95" t="s">
        <v>652</v>
      </c>
      <c r="J129" s="18">
        <v>19058490</v>
      </c>
      <c r="K129" s="97"/>
      <c r="L129" s="95"/>
      <c r="M129" s="20"/>
      <c r="N129" s="94"/>
      <c r="O129" s="94"/>
      <c r="P129" s="94"/>
      <c r="Q129" s="94"/>
      <c r="R129" s="59"/>
      <c r="S129" s="40"/>
      <c r="T129" s="97"/>
      <c r="U129" s="95"/>
      <c r="V129" s="95"/>
      <c r="W129" s="95"/>
      <c r="X129" s="40"/>
      <c r="Y129" s="97"/>
      <c r="Z129" s="95" t="s">
        <v>653</v>
      </c>
      <c r="AA129" s="94" t="s">
        <v>654</v>
      </c>
      <c r="AB129" s="95" t="s">
        <v>655</v>
      </c>
      <c r="AC129" s="95"/>
      <c r="AD129" s="1">
        <v>42563</v>
      </c>
      <c r="AE129" s="1">
        <v>42563</v>
      </c>
      <c r="AF129" s="1">
        <v>42601</v>
      </c>
      <c r="AG129" s="18">
        <v>18675000</v>
      </c>
      <c r="AH129" s="61">
        <f t="shared" si="58"/>
        <v>0.97987825898064329</v>
      </c>
      <c r="AI129" s="94"/>
      <c r="AJ129" s="48"/>
      <c r="AK129" s="94"/>
      <c r="AL129" s="94"/>
      <c r="AM129" s="94"/>
      <c r="AN129" s="96"/>
      <c r="AO129" s="94"/>
      <c r="AP129" s="14"/>
      <c r="AQ129" s="98" t="str">
        <f t="shared" si="52"/>
        <v>김지윤</v>
      </c>
      <c r="AR129" s="16"/>
      <c r="AS129" s="16"/>
      <c r="AT129" s="7"/>
      <c r="AU129" s="14"/>
      <c r="AV129" s="16"/>
      <c r="AW129" s="14"/>
      <c r="AX129" s="75"/>
      <c r="AY129" s="82"/>
      <c r="AZ129" s="75"/>
      <c r="BA129" s="82"/>
      <c r="BB129" s="75"/>
      <c r="BC129" s="82"/>
      <c r="BD129" s="75"/>
      <c r="BE129" s="82"/>
      <c r="BF129" s="75"/>
      <c r="BG129" s="82"/>
      <c r="BH129" s="75"/>
      <c r="BI129" s="82"/>
      <c r="BJ129" s="75"/>
      <c r="BK129" s="82"/>
    </row>
    <row r="130" spans="1:63" ht="29.25" customHeight="1">
      <c r="A130" s="98">
        <v>124</v>
      </c>
      <c r="B130" s="94" t="s">
        <v>58</v>
      </c>
      <c r="C130" s="94" t="s">
        <v>650</v>
      </c>
      <c r="D130" s="1">
        <v>42557</v>
      </c>
      <c r="E130" s="94" t="s">
        <v>52</v>
      </c>
      <c r="F130" s="94" t="s">
        <v>60</v>
      </c>
      <c r="G130" s="95" t="s">
        <v>656</v>
      </c>
      <c r="H130" s="95" t="str">
        <f t="shared" si="51"/>
        <v>2016한국국제만화마켓 및 글로벌 만화도시 네트워크 행사 운영 용역</v>
      </c>
      <c r="I130" s="95" t="s">
        <v>507</v>
      </c>
      <c r="J130" s="18">
        <v>20636000</v>
      </c>
      <c r="K130" s="97"/>
      <c r="L130" s="95"/>
      <c r="M130" s="20"/>
      <c r="N130" s="94"/>
      <c r="O130" s="94"/>
      <c r="P130" s="94"/>
      <c r="Q130" s="94"/>
      <c r="R130" s="59"/>
      <c r="S130" s="40"/>
      <c r="T130" s="97"/>
      <c r="U130" s="95"/>
      <c r="V130" s="95"/>
      <c r="W130" s="95"/>
      <c r="X130" s="40"/>
      <c r="Y130" s="97"/>
      <c r="Z130" s="95" t="s">
        <v>150</v>
      </c>
      <c r="AA130" s="94" t="s">
        <v>151</v>
      </c>
      <c r="AB130" s="95" t="s">
        <v>152</v>
      </c>
      <c r="AC130" s="95"/>
      <c r="AD130" s="1">
        <v>42563</v>
      </c>
      <c r="AE130" s="1">
        <v>42563</v>
      </c>
      <c r="AF130" s="1">
        <v>42601</v>
      </c>
      <c r="AG130" s="18">
        <v>19389100</v>
      </c>
      <c r="AH130" s="61">
        <f t="shared" si="58"/>
        <v>0.93957646830781161</v>
      </c>
      <c r="AI130" s="94"/>
      <c r="AJ130" s="48"/>
      <c r="AK130" s="94"/>
      <c r="AL130" s="94"/>
      <c r="AM130" s="94"/>
      <c r="AN130" s="96"/>
      <c r="AO130" s="94"/>
      <c r="AP130" s="14"/>
      <c r="AQ130" s="98" t="str">
        <f t="shared" si="52"/>
        <v>김지윤</v>
      </c>
      <c r="AR130" s="16"/>
      <c r="AS130" s="16"/>
      <c r="AT130" s="7"/>
      <c r="AU130" s="14"/>
      <c r="AV130" s="16"/>
      <c r="AW130" s="14"/>
      <c r="AX130" s="75"/>
      <c r="AY130" s="82"/>
      <c r="AZ130" s="75"/>
      <c r="BA130" s="82"/>
      <c r="BB130" s="75"/>
      <c r="BC130" s="82"/>
      <c r="BD130" s="75"/>
      <c r="BE130" s="82"/>
      <c r="BF130" s="75"/>
      <c r="BG130" s="82"/>
      <c r="BH130" s="75"/>
      <c r="BI130" s="82"/>
      <c r="BJ130" s="75"/>
      <c r="BK130" s="82"/>
    </row>
    <row r="131" spans="1:63" ht="29.25" customHeight="1">
      <c r="A131" s="98">
        <v>125</v>
      </c>
      <c r="B131" s="94" t="s">
        <v>58</v>
      </c>
      <c r="C131" s="94" t="s">
        <v>650</v>
      </c>
      <c r="D131" s="1">
        <v>42557</v>
      </c>
      <c r="E131" s="94" t="s">
        <v>52</v>
      </c>
      <c r="F131" s="94" t="s">
        <v>60</v>
      </c>
      <c r="G131" s="95" t="s">
        <v>741</v>
      </c>
      <c r="H131" s="95" t="str">
        <f t="shared" si="51"/>
        <v>2016한국국제만화마켓 및 글로벌 만화도시 네트워크 행사 통역 용역</v>
      </c>
      <c r="I131" s="95" t="s">
        <v>659</v>
      </c>
      <c r="J131" s="18">
        <v>21252000</v>
      </c>
      <c r="K131" s="97"/>
      <c r="L131" s="95"/>
      <c r="M131" s="95"/>
      <c r="N131" s="94"/>
      <c r="O131" s="94"/>
      <c r="P131" s="94"/>
      <c r="Q131" s="94"/>
      <c r="R131" s="59"/>
      <c r="S131" s="40"/>
      <c r="T131" s="97"/>
      <c r="U131" s="95"/>
      <c r="V131" s="95"/>
      <c r="W131" s="95"/>
      <c r="X131" s="40"/>
      <c r="Y131" s="97"/>
      <c r="Z131" s="95" t="s">
        <v>498</v>
      </c>
      <c r="AA131" s="94" t="s">
        <v>499</v>
      </c>
      <c r="AB131" s="95" t="s">
        <v>323</v>
      </c>
      <c r="AC131" s="95"/>
      <c r="AD131" s="1">
        <v>42563</v>
      </c>
      <c r="AE131" s="1">
        <v>42563</v>
      </c>
      <c r="AF131" s="1">
        <v>42601</v>
      </c>
      <c r="AG131" s="18">
        <v>19228000</v>
      </c>
      <c r="AH131" s="61">
        <f t="shared" si="58"/>
        <v>0.90476190476190477</v>
      </c>
      <c r="AI131" s="94"/>
      <c r="AJ131" s="48"/>
      <c r="AK131" s="94"/>
      <c r="AL131" s="94"/>
      <c r="AM131" s="94"/>
      <c r="AN131" s="96"/>
      <c r="AO131" s="94"/>
      <c r="AP131" s="14"/>
      <c r="AQ131" s="98" t="s">
        <v>237</v>
      </c>
      <c r="AR131" s="16"/>
      <c r="AS131" s="16"/>
      <c r="AT131" s="7"/>
      <c r="AU131" s="14"/>
      <c r="AV131" s="16"/>
      <c r="AW131" s="14"/>
      <c r="AX131" s="16"/>
      <c r="AY131" s="84"/>
      <c r="AZ131" s="75"/>
      <c r="BA131" s="82"/>
      <c r="BB131" s="75"/>
      <c r="BC131" s="82"/>
      <c r="BD131" s="75"/>
      <c r="BE131" s="82"/>
      <c r="BF131" s="75"/>
      <c r="BG131" s="82"/>
      <c r="BH131" s="75"/>
      <c r="BI131" s="82"/>
      <c r="BJ131" s="75"/>
      <c r="BK131" s="82"/>
    </row>
    <row r="132" spans="1:63" ht="29.25" customHeight="1">
      <c r="A132" s="98">
        <v>126</v>
      </c>
      <c r="B132" s="94" t="s">
        <v>201</v>
      </c>
      <c r="C132" s="94" t="s">
        <v>354</v>
      </c>
      <c r="D132" s="1">
        <v>42543</v>
      </c>
      <c r="E132" s="94" t="s">
        <v>91</v>
      </c>
      <c r="F132" s="94" t="s">
        <v>60</v>
      </c>
      <c r="G132" s="95" t="s">
        <v>660</v>
      </c>
      <c r="H132" s="95" t="str">
        <f>G132</f>
        <v>K-Comiocs아카데미교육소프트웨어(스캐치업)구입</v>
      </c>
      <c r="I132" s="95" t="s">
        <v>661</v>
      </c>
      <c r="J132" s="18">
        <v>5298300</v>
      </c>
      <c r="K132" s="97"/>
      <c r="L132" s="95"/>
      <c r="M132" s="20"/>
      <c r="N132" s="94"/>
      <c r="O132" s="94"/>
      <c r="P132" s="94"/>
      <c r="Q132" s="94"/>
      <c r="R132" s="59"/>
      <c r="S132" s="40"/>
      <c r="T132" s="97"/>
      <c r="U132" s="95"/>
      <c r="V132" s="95"/>
      <c r="W132" s="95"/>
      <c r="X132" s="40"/>
      <c r="Y132" s="97"/>
      <c r="Z132" s="95" t="s">
        <v>163</v>
      </c>
      <c r="AA132" s="94" t="s">
        <v>164</v>
      </c>
      <c r="AB132" s="95" t="s">
        <v>165</v>
      </c>
      <c r="AC132" s="95"/>
      <c r="AD132" s="1">
        <v>42564</v>
      </c>
      <c r="AE132" s="1"/>
      <c r="AF132" s="1">
        <v>42583</v>
      </c>
      <c r="AG132" s="18">
        <v>5208000</v>
      </c>
      <c r="AH132" s="61">
        <f>SUM(AG132/J132)</f>
        <v>0.98295679746333731</v>
      </c>
      <c r="AI132" s="94"/>
      <c r="AJ132" s="48"/>
      <c r="AK132" s="94"/>
      <c r="AL132" s="94"/>
      <c r="AM132" s="94"/>
      <c r="AN132" s="96"/>
      <c r="AO132" s="94"/>
      <c r="AP132" s="14"/>
      <c r="AQ132" s="98" t="str">
        <f t="shared" si="52"/>
        <v>김보금</v>
      </c>
      <c r="AR132" s="16"/>
      <c r="AS132" s="16"/>
      <c r="AT132" s="7"/>
      <c r="AU132" s="14"/>
      <c r="AV132" s="16"/>
      <c r="AW132" s="14"/>
      <c r="AX132" s="16"/>
      <c r="AY132" s="84"/>
      <c r="AZ132" s="16"/>
      <c r="BA132" s="84"/>
      <c r="BB132" s="16"/>
      <c r="BC132" s="84"/>
      <c r="BD132" s="16"/>
      <c r="BE132" s="84"/>
      <c r="BF132" s="16"/>
      <c r="BG132" s="84"/>
      <c r="BH132" s="16"/>
      <c r="BI132" s="84"/>
      <c r="BJ132" s="16"/>
      <c r="BK132" s="84"/>
    </row>
    <row r="133" spans="1:63" ht="29.25" customHeight="1">
      <c r="A133" s="98">
        <v>127</v>
      </c>
      <c r="B133" s="94" t="s">
        <v>83</v>
      </c>
      <c r="C133" s="94" t="s">
        <v>84</v>
      </c>
      <c r="D133" s="1">
        <v>42553</v>
      </c>
      <c r="E133" s="94" t="s">
        <v>91</v>
      </c>
      <c r="F133" s="94" t="s">
        <v>60</v>
      </c>
      <c r="G133" s="95" t="s">
        <v>662</v>
      </c>
      <c r="H133" s="95" t="str">
        <f>G133</f>
        <v>한국만화박물관 상설체험 교구재(텀블러)구입</v>
      </c>
      <c r="I133" s="95" t="s">
        <v>663</v>
      </c>
      <c r="J133" s="18">
        <v>11790900</v>
      </c>
      <c r="K133" s="97"/>
      <c r="L133" s="95"/>
      <c r="M133" s="20"/>
      <c r="N133" s="94"/>
      <c r="O133" s="94"/>
      <c r="P133" s="94"/>
      <c r="Q133" s="94"/>
      <c r="R133" s="59"/>
      <c r="S133" s="40"/>
      <c r="T133" s="97"/>
      <c r="U133" s="95"/>
      <c r="V133" s="95"/>
      <c r="W133" s="95"/>
      <c r="X133" s="40"/>
      <c r="Y133" s="97"/>
      <c r="Z133" s="95" t="s">
        <v>664</v>
      </c>
      <c r="AA133" s="94" t="s">
        <v>665</v>
      </c>
      <c r="AB133" s="95" t="s">
        <v>666</v>
      </c>
      <c r="AC133" s="95"/>
      <c r="AD133" s="1">
        <v>42564</v>
      </c>
      <c r="AE133" s="1"/>
      <c r="AF133" s="1">
        <v>42573</v>
      </c>
      <c r="AG133" s="18">
        <v>10260000</v>
      </c>
      <c r="AH133" s="61">
        <f>SUM(AG133/J133)</f>
        <v>0.87016258300893057</v>
      </c>
      <c r="AI133" s="94"/>
      <c r="AJ133" s="48"/>
      <c r="AK133" s="94"/>
      <c r="AL133" s="94"/>
      <c r="AM133" s="94"/>
      <c r="AN133" s="96"/>
      <c r="AO133" s="94"/>
      <c r="AP133" s="14"/>
      <c r="AQ133" s="98" t="str">
        <f t="shared" si="52"/>
        <v>안윤선</v>
      </c>
      <c r="AR133" s="16">
        <v>42572</v>
      </c>
      <c r="AS133" s="16">
        <v>42573</v>
      </c>
      <c r="AT133" s="7"/>
      <c r="AU133" s="14"/>
      <c r="AV133" s="16">
        <v>42577</v>
      </c>
      <c r="AW133" s="14">
        <f>SUM(AG133-AU133)</f>
        <v>10260000</v>
      </c>
      <c r="AX133" s="16"/>
      <c r="AY133" s="84"/>
      <c r="AZ133" s="16"/>
      <c r="BA133" s="84"/>
      <c r="BB133" s="16"/>
      <c r="BC133" s="84"/>
      <c r="BD133" s="16"/>
      <c r="BE133" s="84"/>
      <c r="BF133" s="16"/>
      <c r="BG133" s="84"/>
      <c r="BH133" s="16"/>
      <c r="BI133" s="84"/>
      <c r="BJ133" s="16"/>
      <c r="BK133" s="84"/>
    </row>
    <row r="134" spans="1:63" ht="29.25" customHeight="1">
      <c r="A134" s="98">
        <v>128</v>
      </c>
      <c r="B134" s="94" t="s">
        <v>441</v>
      </c>
      <c r="C134" s="94" t="s">
        <v>90</v>
      </c>
      <c r="D134" s="1">
        <v>42563</v>
      </c>
      <c r="E134" s="94" t="s">
        <v>91</v>
      </c>
      <c r="F134" s="94" t="s">
        <v>60</v>
      </c>
      <c r="G134" s="95" t="s">
        <v>667</v>
      </c>
      <c r="H134" s="95" t="str">
        <f t="shared" ref="H134:H137" si="59">G134</f>
        <v>한국만화 홍보를 위한 만화문화상품 만화넥타이 제작</v>
      </c>
      <c r="I134" s="95" t="s">
        <v>668</v>
      </c>
      <c r="J134" s="18">
        <v>5920000</v>
      </c>
      <c r="K134" s="97"/>
      <c r="L134" s="95"/>
      <c r="M134" s="20"/>
      <c r="N134" s="94"/>
      <c r="O134" s="94"/>
      <c r="P134" s="94"/>
      <c r="Q134" s="94"/>
      <c r="R134" s="59"/>
      <c r="S134" s="40"/>
      <c r="T134" s="97"/>
      <c r="U134" s="95"/>
      <c r="V134" s="95"/>
      <c r="W134" s="95"/>
      <c r="X134" s="40"/>
      <c r="Y134" s="97"/>
      <c r="Z134" s="95" t="s">
        <v>126</v>
      </c>
      <c r="AA134" s="94" t="s">
        <v>127</v>
      </c>
      <c r="AB134" s="95" t="s">
        <v>128</v>
      </c>
      <c r="AC134" s="95"/>
      <c r="AD134" s="1">
        <v>42566</v>
      </c>
      <c r="AE134" s="1"/>
      <c r="AF134" s="1">
        <v>42576</v>
      </c>
      <c r="AG134" s="18">
        <v>5720000</v>
      </c>
      <c r="AH134" s="61">
        <f t="shared" ref="AH134:AH136" si="60">SUM(AG134/J134)</f>
        <v>0.96621621621621623</v>
      </c>
      <c r="AI134" s="94"/>
      <c r="AJ134" s="48"/>
      <c r="AK134" s="94"/>
      <c r="AL134" s="94"/>
      <c r="AM134" s="94"/>
      <c r="AN134" s="96"/>
      <c r="AO134" s="94"/>
      <c r="AP134" s="14"/>
      <c r="AQ134" s="98" t="str">
        <f t="shared" si="52"/>
        <v>배은영</v>
      </c>
      <c r="AR134" s="16">
        <v>42572</v>
      </c>
      <c r="AS134" s="16">
        <v>42573</v>
      </c>
      <c r="AT134" s="7"/>
      <c r="AU134" s="14"/>
      <c r="AV134" s="16">
        <v>42577</v>
      </c>
      <c r="AW134" s="14">
        <f>SUM(AG134-AU134)</f>
        <v>5720000</v>
      </c>
      <c r="AX134" s="75"/>
      <c r="AY134" s="82"/>
      <c r="AZ134" s="75"/>
      <c r="BA134" s="82"/>
      <c r="BB134" s="75"/>
      <c r="BC134" s="82"/>
      <c r="BD134" s="75"/>
      <c r="BE134" s="82"/>
      <c r="BF134" s="75"/>
      <c r="BG134" s="82"/>
      <c r="BH134" s="75"/>
      <c r="BI134" s="82"/>
      <c r="BJ134" s="75"/>
      <c r="BK134" s="82"/>
    </row>
    <row r="135" spans="1:63" ht="29.25" customHeight="1">
      <c r="A135" s="98">
        <v>129</v>
      </c>
      <c r="B135" s="94" t="s">
        <v>75</v>
      </c>
      <c r="C135" s="94" t="s">
        <v>103</v>
      </c>
      <c r="D135" s="1">
        <v>42558</v>
      </c>
      <c r="E135" s="94" t="s">
        <v>52</v>
      </c>
      <c r="F135" s="94" t="s">
        <v>60</v>
      </c>
      <c r="G135" s="95" t="s">
        <v>675</v>
      </c>
      <c r="H135" s="95" t="str">
        <f>G135</f>
        <v>2016년 한국만화영상진흥원 청사 건출물 정밀점검 용역</v>
      </c>
      <c r="I135" s="95" t="s">
        <v>676</v>
      </c>
      <c r="J135" s="18">
        <v>10890000</v>
      </c>
      <c r="K135" s="97"/>
      <c r="L135" s="95"/>
      <c r="M135" s="20"/>
      <c r="N135" s="94"/>
      <c r="O135" s="94"/>
      <c r="P135" s="94"/>
      <c r="Q135" s="94"/>
      <c r="R135" s="59"/>
      <c r="S135" s="40"/>
      <c r="T135" s="97"/>
      <c r="U135" s="95"/>
      <c r="V135" s="95"/>
      <c r="W135" s="95"/>
      <c r="X135" s="40"/>
      <c r="Y135" s="97"/>
      <c r="Z135" s="95" t="s">
        <v>346</v>
      </c>
      <c r="AA135" s="94" t="s">
        <v>348</v>
      </c>
      <c r="AB135" s="95" t="s">
        <v>347</v>
      </c>
      <c r="AC135" s="95"/>
      <c r="AD135" s="1">
        <v>42569</v>
      </c>
      <c r="AE135" s="1">
        <v>42569</v>
      </c>
      <c r="AF135" s="1">
        <v>42598</v>
      </c>
      <c r="AG135" s="18">
        <v>9900000</v>
      </c>
      <c r="AH135" s="61">
        <f t="shared" si="60"/>
        <v>0.90909090909090906</v>
      </c>
      <c r="AI135" s="94"/>
      <c r="AJ135" s="48"/>
      <c r="AK135" s="94"/>
      <c r="AL135" s="94"/>
      <c r="AM135" s="94"/>
      <c r="AN135" s="96"/>
      <c r="AO135" s="94"/>
      <c r="AP135" s="14"/>
      <c r="AQ135" s="98" t="str">
        <f>C135</f>
        <v>이인철</v>
      </c>
      <c r="AR135" s="16"/>
      <c r="AS135" s="16"/>
      <c r="AT135" s="7"/>
      <c r="AU135" s="14"/>
      <c r="AV135" s="16"/>
      <c r="AW135" s="14"/>
      <c r="AX135" s="75"/>
      <c r="AY135" s="82"/>
      <c r="AZ135" s="75"/>
      <c r="BA135" s="82"/>
      <c r="BB135" s="75"/>
      <c r="BC135" s="82"/>
      <c r="BD135" s="75"/>
      <c r="BE135" s="82"/>
      <c r="BF135" s="75"/>
      <c r="BG135" s="82"/>
      <c r="BH135" s="75"/>
      <c r="BI135" s="82"/>
      <c r="BJ135" s="75"/>
      <c r="BK135" s="82"/>
    </row>
    <row r="136" spans="1:63" ht="29.25" customHeight="1">
      <c r="A136" s="98">
        <v>130</v>
      </c>
      <c r="B136" s="94" t="s">
        <v>75</v>
      </c>
      <c r="C136" s="94" t="s">
        <v>103</v>
      </c>
      <c r="D136" s="1">
        <v>42563</v>
      </c>
      <c r="E136" s="94" t="s">
        <v>52</v>
      </c>
      <c r="F136" s="94" t="s">
        <v>60</v>
      </c>
      <c r="G136" s="95" t="s">
        <v>670</v>
      </c>
      <c r="H136" s="95" t="str">
        <f t="shared" si="59"/>
        <v>청사 내 화장실 장애인 편의시설 개선 용역</v>
      </c>
      <c r="I136" s="95" t="s">
        <v>671</v>
      </c>
      <c r="J136" s="18">
        <v>4223620</v>
      </c>
      <c r="K136" s="97"/>
      <c r="L136" s="95"/>
      <c r="M136" s="20"/>
      <c r="N136" s="94"/>
      <c r="O136" s="94"/>
      <c r="P136" s="94"/>
      <c r="Q136" s="94"/>
      <c r="R136" s="59"/>
      <c r="S136" s="40"/>
      <c r="T136" s="97"/>
      <c r="U136" s="95"/>
      <c r="V136" s="95"/>
      <c r="W136" s="95"/>
      <c r="X136" s="40"/>
      <c r="Y136" s="97"/>
      <c r="Z136" s="95" t="s">
        <v>672</v>
      </c>
      <c r="AA136" s="94" t="s">
        <v>673</v>
      </c>
      <c r="AB136" s="95" t="s">
        <v>674</v>
      </c>
      <c r="AC136" s="95"/>
      <c r="AD136" s="1">
        <v>42569</v>
      </c>
      <c r="AE136" s="1">
        <v>42569</v>
      </c>
      <c r="AF136" s="1">
        <v>42577</v>
      </c>
      <c r="AG136" s="18">
        <v>3928000</v>
      </c>
      <c r="AH136" s="61">
        <f t="shared" si="60"/>
        <v>0.93000790790838195</v>
      </c>
      <c r="AI136" s="94"/>
      <c r="AJ136" s="48"/>
      <c r="AK136" s="94"/>
      <c r="AL136" s="94"/>
      <c r="AM136" s="94"/>
      <c r="AN136" s="96"/>
      <c r="AO136" s="94"/>
      <c r="AP136" s="14"/>
      <c r="AQ136" s="98" t="str">
        <f t="shared" si="52"/>
        <v>이인철</v>
      </c>
      <c r="AR136" s="16">
        <v>42576</v>
      </c>
      <c r="AS136" s="16">
        <v>42577</v>
      </c>
      <c r="AT136" s="7"/>
      <c r="AU136" s="14"/>
      <c r="AV136" s="16"/>
      <c r="AW136" s="14"/>
      <c r="AX136" s="75"/>
      <c r="AY136" s="82"/>
      <c r="AZ136" s="75"/>
      <c r="BA136" s="82"/>
      <c r="BB136" s="75"/>
      <c r="BC136" s="82"/>
      <c r="BD136" s="75"/>
      <c r="BE136" s="82"/>
      <c r="BF136" s="75"/>
      <c r="BG136" s="82"/>
      <c r="BH136" s="75"/>
      <c r="BI136" s="82"/>
      <c r="BJ136" s="75"/>
      <c r="BK136" s="82"/>
    </row>
    <row r="137" spans="1:63" ht="29.25" customHeight="1">
      <c r="A137" s="98">
        <v>131</v>
      </c>
      <c r="B137" s="94" t="s">
        <v>75</v>
      </c>
      <c r="C137" s="94" t="s">
        <v>216</v>
      </c>
      <c r="D137" s="1">
        <v>42563</v>
      </c>
      <c r="E137" s="94" t="s">
        <v>52</v>
      </c>
      <c r="F137" s="94" t="s">
        <v>60</v>
      </c>
      <c r="G137" s="95" t="s">
        <v>677</v>
      </c>
      <c r="H137" s="95" t="str">
        <f t="shared" si="59"/>
        <v>공용차량 배차 및 관리 시스템 개발</v>
      </c>
      <c r="I137" s="95" t="s">
        <v>678</v>
      </c>
      <c r="J137" s="18">
        <v>8500000</v>
      </c>
      <c r="K137" s="97"/>
      <c r="L137" s="95"/>
      <c r="M137" s="20"/>
      <c r="N137" s="94"/>
      <c r="O137" s="94"/>
      <c r="P137" s="94"/>
      <c r="Q137" s="94"/>
      <c r="R137" s="59"/>
      <c r="S137" s="40"/>
      <c r="T137" s="97"/>
      <c r="U137" s="95"/>
      <c r="V137" s="95"/>
      <c r="W137" s="95"/>
      <c r="X137" s="40"/>
      <c r="Y137" s="97"/>
      <c r="Z137" s="95" t="s">
        <v>451</v>
      </c>
      <c r="AA137" s="94" t="s">
        <v>452</v>
      </c>
      <c r="AB137" s="95" t="s">
        <v>453</v>
      </c>
      <c r="AC137" s="95"/>
      <c r="AD137" s="1">
        <v>42569</v>
      </c>
      <c r="AE137" s="1">
        <v>42569</v>
      </c>
      <c r="AF137" s="1">
        <v>42611</v>
      </c>
      <c r="AG137" s="18">
        <v>8019000</v>
      </c>
      <c r="AH137" s="61">
        <f>SUM(AG137/J137)</f>
        <v>0.94341176470588239</v>
      </c>
      <c r="AI137" s="94"/>
      <c r="AJ137" s="48"/>
      <c r="AK137" s="94"/>
      <c r="AL137" s="94"/>
      <c r="AM137" s="94"/>
      <c r="AN137" s="96"/>
      <c r="AO137" s="94"/>
      <c r="AP137" s="14"/>
      <c r="AQ137" s="98" t="str">
        <f t="shared" si="52"/>
        <v>김광수</v>
      </c>
      <c r="AR137" s="16"/>
      <c r="AS137" s="16"/>
      <c r="AT137" s="7"/>
      <c r="AU137" s="14"/>
      <c r="AV137" s="16"/>
      <c r="AW137" s="14"/>
      <c r="AX137" s="16"/>
      <c r="AY137" s="84"/>
      <c r="AZ137" s="75"/>
      <c r="BA137" s="82"/>
      <c r="BB137" s="75"/>
      <c r="BC137" s="82"/>
      <c r="BD137" s="75"/>
      <c r="BE137" s="82"/>
      <c r="BF137" s="75"/>
      <c r="BG137" s="82"/>
      <c r="BH137" s="75"/>
      <c r="BI137" s="82"/>
      <c r="BJ137" s="75"/>
      <c r="BK137" s="82"/>
    </row>
    <row r="138" spans="1:63" ht="29.25" customHeight="1">
      <c r="A138" s="98">
        <v>132</v>
      </c>
      <c r="B138" s="94" t="s">
        <v>83</v>
      </c>
      <c r="C138" s="94" t="s">
        <v>259</v>
      </c>
      <c r="D138" s="1">
        <v>42565</v>
      </c>
      <c r="E138" s="94" t="s">
        <v>91</v>
      </c>
      <c r="F138" s="94" t="s">
        <v>289</v>
      </c>
      <c r="G138" s="95" t="s">
        <v>679</v>
      </c>
      <c r="H138" s="95" t="str">
        <f>G138</f>
        <v>한국만화박물관 상설체험교육교재(툰토이 교구) 구입</v>
      </c>
      <c r="I138" s="95" t="s">
        <v>680</v>
      </c>
      <c r="J138" s="18">
        <v>2700000</v>
      </c>
      <c r="K138" s="97"/>
      <c r="L138" s="95"/>
      <c r="M138" s="20"/>
      <c r="N138" s="94"/>
      <c r="O138" s="94"/>
      <c r="P138" s="94"/>
      <c r="Q138" s="94"/>
      <c r="R138" s="42"/>
      <c r="S138" s="42"/>
      <c r="T138" s="97"/>
      <c r="U138" s="95"/>
      <c r="V138" s="95"/>
      <c r="W138" s="95"/>
      <c r="X138" s="40"/>
      <c r="Y138" s="97"/>
      <c r="Z138" s="95" t="s">
        <v>508</v>
      </c>
      <c r="AA138" s="94" t="s">
        <v>510</v>
      </c>
      <c r="AB138" s="95" t="s">
        <v>509</v>
      </c>
      <c r="AC138" s="95"/>
      <c r="AD138" s="1">
        <v>42569</v>
      </c>
      <c r="AE138" s="1"/>
      <c r="AF138" s="1">
        <v>42576</v>
      </c>
      <c r="AG138" s="18">
        <v>2610000</v>
      </c>
      <c r="AH138" s="61">
        <f>SUM(AG138/J138)</f>
        <v>0.96666666666666667</v>
      </c>
      <c r="AI138" s="94"/>
      <c r="AJ138" s="48"/>
      <c r="AK138" s="94"/>
      <c r="AL138" s="94"/>
      <c r="AM138" s="94"/>
      <c r="AN138" s="96"/>
      <c r="AO138" s="94"/>
      <c r="AP138" s="14"/>
      <c r="AQ138" s="98" t="str">
        <f>C138</f>
        <v>김현재</v>
      </c>
      <c r="AR138" s="16">
        <v>42576</v>
      </c>
      <c r="AS138" s="16">
        <v>42576</v>
      </c>
      <c r="AT138" s="7"/>
      <c r="AU138" s="14"/>
      <c r="AV138" s="16">
        <v>42579</v>
      </c>
      <c r="AW138" s="14">
        <f>SUM(AG138-AU138)</f>
        <v>2610000</v>
      </c>
      <c r="AX138" s="75"/>
      <c r="AY138" s="82"/>
      <c r="AZ138" s="75"/>
      <c r="BA138" s="82"/>
      <c r="BB138" s="75"/>
      <c r="BC138" s="82"/>
      <c r="BD138" s="75"/>
      <c r="BE138" s="82"/>
      <c r="BF138" s="75"/>
      <c r="BG138" s="82"/>
      <c r="BH138" s="75"/>
      <c r="BI138" s="82"/>
      <c r="BJ138" s="75"/>
      <c r="BK138" s="82"/>
    </row>
    <row r="139" spans="1:63" ht="29.25" customHeight="1">
      <c r="A139" s="98">
        <v>133</v>
      </c>
      <c r="B139" s="94" t="s">
        <v>83</v>
      </c>
      <c r="C139" s="94" t="s">
        <v>84</v>
      </c>
      <c r="D139" s="1">
        <v>42566</v>
      </c>
      <c r="E139" s="94" t="s">
        <v>52</v>
      </c>
      <c r="F139" s="94" t="s">
        <v>60</v>
      </c>
      <c r="G139" s="95" t="s">
        <v>681</v>
      </c>
      <c r="H139" s="95" t="str">
        <f>G139</f>
        <v>카툰공감100 「시니어 만화 창작 교실」, 「시민 만화 기자 양성교실」 심화과정 운영 용역</v>
      </c>
      <c r="I139" s="95" t="s">
        <v>86</v>
      </c>
      <c r="J139" s="18">
        <v>21600000</v>
      </c>
      <c r="K139" s="97"/>
      <c r="L139" s="95"/>
      <c r="M139" s="20"/>
      <c r="N139" s="94"/>
      <c r="O139" s="94"/>
      <c r="P139" s="94"/>
      <c r="Q139" s="94"/>
      <c r="R139" s="59"/>
      <c r="S139" s="40"/>
      <c r="T139" s="97"/>
      <c r="U139" s="95"/>
      <c r="V139" s="95"/>
      <c r="W139" s="95"/>
      <c r="X139" s="40"/>
      <c r="Y139" s="97"/>
      <c r="Z139" s="95" t="s">
        <v>87</v>
      </c>
      <c r="AA139" s="94" t="s">
        <v>88</v>
      </c>
      <c r="AB139" s="95" t="s">
        <v>89</v>
      </c>
      <c r="AC139" s="95"/>
      <c r="AD139" s="1">
        <v>42569</v>
      </c>
      <c r="AE139" s="1">
        <v>42569</v>
      </c>
      <c r="AF139" s="1">
        <v>42594</v>
      </c>
      <c r="AG139" s="18">
        <v>21200000</v>
      </c>
      <c r="AH139" s="61">
        <f t="shared" ref="AH139:AH148" si="61">SUM(AG139/J139)</f>
        <v>0.98148148148148151</v>
      </c>
      <c r="AI139" s="94"/>
      <c r="AJ139" s="48"/>
      <c r="AK139" s="94"/>
      <c r="AL139" s="94"/>
      <c r="AM139" s="94"/>
      <c r="AN139" s="96"/>
      <c r="AO139" s="94"/>
      <c r="AP139" s="14"/>
      <c r="AQ139" s="98" t="str">
        <f t="shared" ref="AQ139:AQ151" si="62">C139</f>
        <v>안윤선</v>
      </c>
      <c r="AR139" s="16"/>
      <c r="AS139" s="16"/>
      <c r="AT139" s="7"/>
      <c r="AU139" s="14"/>
      <c r="AV139" s="16"/>
      <c r="AW139" s="14"/>
      <c r="AX139" s="75"/>
      <c r="AY139" s="82"/>
      <c r="AZ139" s="75"/>
      <c r="BA139" s="82"/>
      <c r="BB139" s="75"/>
      <c r="BC139" s="82"/>
      <c r="BD139" s="75"/>
      <c r="BE139" s="82"/>
      <c r="BF139" s="75"/>
      <c r="BG139" s="82"/>
      <c r="BH139" s="75"/>
      <c r="BI139" s="82"/>
      <c r="BJ139" s="75"/>
      <c r="BK139" s="82"/>
    </row>
    <row r="140" spans="1:63" ht="29.25" customHeight="1">
      <c r="A140" s="98">
        <v>134</v>
      </c>
      <c r="B140" s="94" t="s">
        <v>83</v>
      </c>
      <c r="C140" s="94" t="s">
        <v>259</v>
      </c>
      <c r="D140" s="1">
        <v>42566</v>
      </c>
      <c r="E140" s="94" t="s">
        <v>52</v>
      </c>
      <c r="F140" s="94" t="s">
        <v>60</v>
      </c>
      <c r="G140" s="95" t="s">
        <v>682</v>
      </c>
      <c r="H140" s="95" t="str">
        <f t="shared" ref="H140:H149" si="63">G140</f>
        <v>2016 한국만화박물관 여름방학 이벤트 행사 용역</v>
      </c>
      <c r="I140" s="95" t="s">
        <v>391</v>
      </c>
      <c r="J140" s="18">
        <v>4972000</v>
      </c>
      <c r="K140" s="97"/>
      <c r="L140" s="95"/>
      <c r="M140" s="95"/>
      <c r="N140" s="94"/>
      <c r="O140" s="94"/>
      <c r="P140" s="94"/>
      <c r="Q140" s="94"/>
      <c r="R140" s="59"/>
      <c r="S140" s="40"/>
      <c r="T140" s="97"/>
      <c r="U140" s="95"/>
      <c r="V140" s="95"/>
      <c r="W140" s="95"/>
      <c r="X140" s="40"/>
      <c r="Y140" s="97"/>
      <c r="Z140" s="95" t="s">
        <v>150</v>
      </c>
      <c r="AA140" s="94" t="s">
        <v>151</v>
      </c>
      <c r="AB140" s="95" t="s">
        <v>152</v>
      </c>
      <c r="AC140" s="95"/>
      <c r="AD140" s="1">
        <v>42569</v>
      </c>
      <c r="AE140" s="1">
        <v>42569</v>
      </c>
      <c r="AF140" s="1">
        <v>42604</v>
      </c>
      <c r="AG140" s="18">
        <v>4840000</v>
      </c>
      <c r="AH140" s="61">
        <f t="shared" si="61"/>
        <v>0.97345132743362828</v>
      </c>
      <c r="AI140" s="94"/>
      <c r="AJ140" s="16"/>
      <c r="AK140" s="94"/>
      <c r="AL140" s="94"/>
      <c r="AM140" s="94"/>
      <c r="AN140" s="96"/>
      <c r="AO140" s="94"/>
      <c r="AP140" s="14"/>
      <c r="AQ140" s="98" t="str">
        <f t="shared" si="62"/>
        <v>김현재</v>
      </c>
      <c r="AR140" s="16"/>
      <c r="AS140" s="16"/>
      <c r="AT140" s="7"/>
      <c r="AU140" s="14"/>
      <c r="AV140" s="16"/>
      <c r="AW140" s="14"/>
      <c r="AX140" s="75"/>
      <c r="AY140" s="82"/>
      <c r="AZ140" s="75"/>
      <c r="BA140" s="82"/>
      <c r="BB140" s="75"/>
      <c r="BC140" s="82"/>
      <c r="BD140" s="75"/>
      <c r="BE140" s="82"/>
      <c r="BF140" s="75"/>
      <c r="BG140" s="82"/>
      <c r="BH140" s="75"/>
      <c r="BI140" s="82"/>
      <c r="BJ140" s="75"/>
      <c r="BK140" s="82"/>
    </row>
    <row r="141" spans="1:63" ht="29.25" customHeight="1">
      <c r="A141" s="98">
        <v>135</v>
      </c>
      <c r="B141" s="94" t="s">
        <v>58</v>
      </c>
      <c r="C141" s="94" t="s">
        <v>237</v>
      </c>
      <c r="D141" s="1">
        <v>42556</v>
      </c>
      <c r="E141" s="94" t="s">
        <v>52</v>
      </c>
      <c r="F141" s="22" t="s">
        <v>269</v>
      </c>
      <c r="G141" s="95" t="s">
        <v>683</v>
      </c>
      <c r="H141" s="95" t="str">
        <f t="shared" si="63"/>
        <v>2016한국국제만화마켓 및 글로벌 만화도시 네트워크 해외참가자 항공권 구매 용역</v>
      </c>
      <c r="I141" s="95" t="s">
        <v>684</v>
      </c>
      <c r="J141" s="18">
        <v>37000000</v>
      </c>
      <c r="K141" s="97">
        <v>42563</v>
      </c>
      <c r="L141" s="95" t="s">
        <v>685</v>
      </c>
      <c r="M141" s="95">
        <v>87.745000000000005</v>
      </c>
      <c r="N141" s="94" t="s">
        <v>242</v>
      </c>
      <c r="O141" s="94" t="s">
        <v>274</v>
      </c>
      <c r="P141" s="94" t="s">
        <v>118</v>
      </c>
      <c r="Q141" s="94" t="s">
        <v>275</v>
      </c>
      <c r="R141" s="59">
        <v>37000000</v>
      </c>
      <c r="S141" s="40">
        <v>37079775</v>
      </c>
      <c r="T141" s="97">
        <v>42566</v>
      </c>
      <c r="U141" s="95">
        <v>2</v>
      </c>
      <c r="V141" s="95" t="s">
        <v>437</v>
      </c>
      <c r="W141" s="95" t="s">
        <v>439</v>
      </c>
      <c r="X141" s="40">
        <v>34984400</v>
      </c>
      <c r="Y141" s="97">
        <v>42566</v>
      </c>
      <c r="Z141" s="95" t="s">
        <v>437</v>
      </c>
      <c r="AA141" s="94" t="s">
        <v>438</v>
      </c>
      <c r="AB141" s="95" t="s">
        <v>439</v>
      </c>
      <c r="AC141" s="95"/>
      <c r="AD141" s="1">
        <v>42570</v>
      </c>
      <c r="AE141" s="1">
        <v>42570</v>
      </c>
      <c r="AF141" s="1">
        <v>42573</v>
      </c>
      <c r="AG141" s="40">
        <v>34984400</v>
      </c>
      <c r="AH141" s="61">
        <f t="shared" ref="AH141" si="64">SUM(AG141/S141)</f>
        <v>0.9434900832057368</v>
      </c>
      <c r="AI141" s="94" t="s">
        <v>711</v>
      </c>
      <c r="AJ141" s="48">
        <v>42573</v>
      </c>
      <c r="AK141" s="94" t="s">
        <v>712</v>
      </c>
      <c r="AL141" s="94"/>
      <c r="AM141" s="94"/>
      <c r="AN141" s="96"/>
      <c r="AO141" s="94"/>
      <c r="AP141" s="14">
        <v>27374100</v>
      </c>
      <c r="AQ141" s="98" t="str">
        <f t="shared" si="62"/>
        <v>서희진</v>
      </c>
      <c r="AR141" s="16">
        <v>42573</v>
      </c>
      <c r="AS141" s="16">
        <v>42573</v>
      </c>
      <c r="AT141" s="7"/>
      <c r="AU141" s="14"/>
      <c r="AV141" s="16">
        <v>42579</v>
      </c>
      <c r="AW141" s="14">
        <f>SUM(AP141-AU141)</f>
        <v>27374100</v>
      </c>
      <c r="AX141" s="75"/>
      <c r="AY141" s="82"/>
      <c r="AZ141" s="75"/>
      <c r="BA141" s="82"/>
      <c r="BB141" s="75"/>
      <c r="BC141" s="82"/>
      <c r="BD141" s="75"/>
      <c r="BE141" s="82"/>
      <c r="BF141" s="75"/>
      <c r="BG141" s="82"/>
      <c r="BH141" s="75"/>
      <c r="BI141" s="82"/>
      <c r="BJ141" s="75"/>
      <c r="BK141" s="82"/>
    </row>
    <row r="142" spans="1:63" ht="29.25" customHeight="1">
      <c r="A142" s="98">
        <v>136</v>
      </c>
      <c r="B142" s="94" t="s">
        <v>393</v>
      </c>
      <c r="C142" s="94" t="s">
        <v>606</v>
      </c>
      <c r="D142" s="1">
        <v>42570</v>
      </c>
      <c r="E142" s="94" t="s">
        <v>52</v>
      </c>
      <c r="F142" s="22" t="s">
        <v>60</v>
      </c>
      <c r="G142" s="95" t="s">
        <v>739</v>
      </c>
      <c r="H142" s="95" t="str">
        <f t="shared" si="63"/>
        <v>제18회 부천국제만화축제 행사장 전경 드론 촬영</v>
      </c>
      <c r="I142" s="95" t="s">
        <v>740</v>
      </c>
      <c r="J142" s="18">
        <v>2300000</v>
      </c>
      <c r="K142" s="97"/>
      <c r="L142" s="95"/>
      <c r="M142" s="95"/>
      <c r="N142" s="94"/>
      <c r="O142" s="94"/>
      <c r="P142" s="94"/>
      <c r="Q142" s="94"/>
      <c r="R142" s="59"/>
      <c r="S142" s="40"/>
      <c r="T142" s="97"/>
      <c r="U142" s="95"/>
      <c r="V142" s="95"/>
      <c r="W142" s="95"/>
      <c r="X142" s="40"/>
      <c r="Y142" s="97"/>
      <c r="Z142" s="95" t="s">
        <v>255</v>
      </c>
      <c r="AA142" s="98" t="s">
        <v>256</v>
      </c>
      <c r="AB142" s="95" t="s">
        <v>257</v>
      </c>
      <c r="AC142" s="95"/>
      <c r="AD142" s="1">
        <v>42570</v>
      </c>
      <c r="AE142" s="1">
        <v>42570</v>
      </c>
      <c r="AF142" s="1">
        <v>42594</v>
      </c>
      <c r="AG142" s="40">
        <v>2000000</v>
      </c>
      <c r="AH142" s="61">
        <f t="shared" si="61"/>
        <v>0.86956521739130432</v>
      </c>
      <c r="AI142" s="94"/>
      <c r="AJ142" s="48"/>
      <c r="AK142" s="94"/>
      <c r="AL142" s="94"/>
      <c r="AM142" s="94"/>
      <c r="AN142" s="96"/>
      <c r="AO142" s="94"/>
      <c r="AP142" s="14"/>
      <c r="AQ142" s="98" t="str">
        <f t="shared" si="62"/>
        <v>한필호</v>
      </c>
      <c r="AR142" s="16"/>
      <c r="AS142" s="16"/>
      <c r="AT142" s="7"/>
      <c r="AU142" s="14"/>
      <c r="AV142" s="16"/>
      <c r="AW142" s="14"/>
      <c r="AX142" s="75"/>
      <c r="AY142" s="82"/>
      <c r="AZ142" s="75"/>
      <c r="BA142" s="82"/>
      <c r="BB142" s="75"/>
      <c r="BC142" s="82"/>
      <c r="BD142" s="75"/>
      <c r="BE142" s="82"/>
      <c r="BF142" s="75"/>
      <c r="BG142" s="82"/>
      <c r="BH142" s="75"/>
      <c r="BI142" s="82"/>
      <c r="BJ142" s="75"/>
      <c r="BK142" s="82"/>
    </row>
    <row r="143" spans="1:63" ht="29.25" customHeight="1">
      <c r="A143" s="98">
        <v>137</v>
      </c>
      <c r="B143" s="94" t="s">
        <v>83</v>
      </c>
      <c r="C143" s="94" t="s">
        <v>205</v>
      </c>
      <c r="D143" s="1">
        <v>42571</v>
      </c>
      <c r="E143" s="94" t="s">
        <v>52</v>
      </c>
      <c r="F143" s="22" t="s">
        <v>60</v>
      </c>
      <c r="G143" s="95" t="s">
        <v>721</v>
      </c>
      <c r="H143" s="95" t="str">
        <f t="shared" si="63"/>
        <v>만화박물관 로비 기둥 로고디자인 래핑</v>
      </c>
      <c r="I143" s="95" t="s">
        <v>722</v>
      </c>
      <c r="J143" s="18">
        <v>2941400</v>
      </c>
      <c r="K143" s="97"/>
      <c r="L143" s="95"/>
      <c r="M143" s="95"/>
      <c r="N143" s="94"/>
      <c r="O143" s="94"/>
      <c r="P143" s="94"/>
      <c r="Q143" s="94"/>
      <c r="R143" s="59"/>
      <c r="S143" s="40"/>
      <c r="T143" s="97"/>
      <c r="U143" s="95"/>
      <c r="V143" s="95"/>
      <c r="W143" s="95"/>
      <c r="X143" s="40"/>
      <c r="Y143" s="97"/>
      <c r="Z143" s="95" t="s">
        <v>581</v>
      </c>
      <c r="AA143" s="94" t="s">
        <v>592</v>
      </c>
      <c r="AB143" s="95" t="s">
        <v>582</v>
      </c>
      <c r="AC143" s="95"/>
      <c r="AD143" s="1">
        <v>42571</v>
      </c>
      <c r="AE143" s="1">
        <v>42571</v>
      </c>
      <c r="AF143" s="1">
        <v>42577</v>
      </c>
      <c r="AG143" s="40">
        <v>2520000</v>
      </c>
      <c r="AH143" s="61">
        <f t="shared" si="61"/>
        <v>0.85673488814850074</v>
      </c>
      <c r="AI143" s="94"/>
      <c r="AJ143" s="48"/>
      <c r="AK143" s="94"/>
      <c r="AL143" s="94"/>
      <c r="AM143" s="94"/>
      <c r="AN143" s="96"/>
      <c r="AO143" s="94"/>
      <c r="AP143" s="14"/>
      <c r="AQ143" s="98" t="str">
        <f t="shared" si="62"/>
        <v>서정임</v>
      </c>
      <c r="AR143" s="16">
        <v>42577</v>
      </c>
      <c r="AS143" s="16">
        <v>42590</v>
      </c>
      <c r="AT143" s="7"/>
      <c r="AU143" s="14"/>
      <c r="AV143" s="16"/>
      <c r="AW143" s="14"/>
      <c r="AX143" s="75"/>
      <c r="AY143" s="82"/>
      <c r="AZ143" s="75"/>
      <c r="BA143" s="82"/>
      <c r="BB143" s="75"/>
      <c r="BC143" s="82"/>
      <c r="BD143" s="75"/>
      <c r="BE143" s="82"/>
      <c r="BF143" s="75"/>
      <c r="BG143" s="82"/>
      <c r="BH143" s="75"/>
      <c r="BI143" s="82"/>
      <c r="BJ143" s="75"/>
      <c r="BK143" s="82"/>
    </row>
    <row r="144" spans="1:63" ht="29.25" customHeight="1">
      <c r="A144" s="98">
        <v>138</v>
      </c>
      <c r="B144" s="94" t="s">
        <v>83</v>
      </c>
      <c r="C144" s="94" t="s">
        <v>176</v>
      </c>
      <c r="D144" s="1">
        <v>42569</v>
      </c>
      <c r="E144" s="94" t="s">
        <v>52</v>
      </c>
      <c r="F144" s="22" t="s">
        <v>60</v>
      </c>
      <c r="G144" s="95" t="s">
        <v>699</v>
      </c>
      <c r="H144" s="95" t="str">
        <f t="shared" si="63"/>
        <v>한국만화박물관 미디어월 수선용역</v>
      </c>
      <c r="I144" s="95" t="s">
        <v>688</v>
      </c>
      <c r="J144" s="18">
        <v>3850000</v>
      </c>
      <c r="K144" s="97"/>
      <c r="L144" s="95"/>
      <c r="M144" s="95"/>
      <c r="N144" s="94"/>
      <c r="O144" s="94"/>
      <c r="P144" s="94"/>
      <c r="Q144" s="94"/>
      <c r="R144" s="59"/>
      <c r="S144" s="40"/>
      <c r="T144" s="97"/>
      <c r="U144" s="95"/>
      <c r="V144" s="95"/>
      <c r="W144" s="95"/>
      <c r="X144" s="40"/>
      <c r="Y144" s="97"/>
      <c r="Z144" s="95" t="s">
        <v>581</v>
      </c>
      <c r="AA144" s="94" t="s">
        <v>592</v>
      </c>
      <c r="AB144" s="95" t="s">
        <v>582</v>
      </c>
      <c r="AC144" s="95"/>
      <c r="AD144" s="1">
        <v>42572</v>
      </c>
      <c r="AE144" s="1">
        <v>42572</v>
      </c>
      <c r="AF144" s="1">
        <v>42577</v>
      </c>
      <c r="AG144" s="40">
        <v>3300000</v>
      </c>
      <c r="AH144" s="61">
        <f t="shared" si="61"/>
        <v>0.8571428571428571</v>
      </c>
      <c r="AI144" s="94"/>
      <c r="AJ144" s="48"/>
      <c r="AK144" s="94"/>
      <c r="AL144" s="94"/>
      <c r="AM144" s="94"/>
      <c r="AN144" s="96"/>
      <c r="AO144" s="94"/>
      <c r="AP144" s="14"/>
      <c r="AQ144" s="98" t="str">
        <f t="shared" si="62"/>
        <v>방희정</v>
      </c>
      <c r="AR144" s="16">
        <v>42577</v>
      </c>
      <c r="AS144" s="16">
        <v>42577</v>
      </c>
      <c r="AT144" s="7"/>
      <c r="AU144" s="14"/>
      <c r="AV144" s="16">
        <v>42579</v>
      </c>
      <c r="AW144" s="14">
        <f>SUM(AG144-AU144)</f>
        <v>3300000</v>
      </c>
      <c r="AX144" s="75"/>
      <c r="AY144" s="82"/>
      <c r="AZ144" s="75"/>
      <c r="BA144" s="82"/>
      <c r="BB144" s="75"/>
      <c r="BC144" s="82"/>
      <c r="BD144" s="75"/>
      <c r="BE144" s="82"/>
      <c r="BF144" s="75"/>
      <c r="BG144" s="82"/>
      <c r="BH144" s="75"/>
      <c r="BI144" s="82"/>
      <c r="BJ144" s="75"/>
      <c r="BK144" s="82"/>
    </row>
    <row r="145" spans="1:63" ht="29.25" customHeight="1">
      <c r="A145" s="98">
        <v>139</v>
      </c>
      <c r="B145" s="94" t="s">
        <v>139</v>
      </c>
      <c r="C145" s="94" t="s">
        <v>318</v>
      </c>
      <c r="D145" s="1">
        <v>42569</v>
      </c>
      <c r="E145" s="94" t="s">
        <v>52</v>
      </c>
      <c r="F145" s="22" t="s">
        <v>60</v>
      </c>
      <c r="G145" s="95" t="s">
        <v>700</v>
      </c>
      <c r="H145" s="95" t="str">
        <f t="shared" si="63"/>
        <v>도서관 자료 점검용 PC임차</v>
      </c>
      <c r="I145" s="95" t="s">
        <v>694</v>
      </c>
      <c r="J145" s="18">
        <v>2500000</v>
      </c>
      <c r="K145" s="97"/>
      <c r="L145" s="95"/>
      <c r="M145" s="95"/>
      <c r="N145" s="94"/>
      <c r="O145" s="94"/>
      <c r="P145" s="94"/>
      <c r="Q145" s="94"/>
      <c r="R145" s="59"/>
      <c r="S145" s="40"/>
      <c r="T145" s="97"/>
      <c r="U145" s="95"/>
      <c r="V145" s="95"/>
      <c r="W145" s="95"/>
      <c r="X145" s="40"/>
      <c r="Y145" s="97"/>
      <c r="Z145" s="95" t="s">
        <v>695</v>
      </c>
      <c r="AA145" s="94" t="s">
        <v>696</v>
      </c>
      <c r="AB145" s="95" t="s">
        <v>697</v>
      </c>
      <c r="AC145" s="95"/>
      <c r="AD145" s="1">
        <v>42572</v>
      </c>
      <c r="AE145" s="1">
        <v>42572</v>
      </c>
      <c r="AF145" s="1">
        <v>42724</v>
      </c>
      <c r="AG145" s="40">
        <v>2400000</v>
      </c>
      <c r="AH145" s="61">
        <f>SUM(AG145/J145)</f>
        <v>0.96</v>
      </c>
      <c r="AI145" s="94"/>
      <c r="AJ145" s="48"/>
      <c r="AK145" s="94"/>
      <c r="AL145" s="94"/>
      <c r="AM145" s="94"/>
      <c r="AN145" s="96"/>
      <c r="AO145" s="94"/>
      <c r="AP145" s="14"/>
      <c r="AQ145" s="98" t="str">
        <f t="shared" si="62"/>
        <v>심리나</v>
      </c>
      <c r="AR145" s="16"/>
      <c r="AS145" s="16"/>
      <c r="AT145" s="7"/>
      <c r="AU145" s="14"/>
      <c r="AV145" s="16"/>
      <c r="AW145" s="14"/>
      <c r="AX145" s="75"/>
      <c r="AY145" s="82"/>
      <c r="AZ145" s="75"/>
      <c r="BA145" s="82"/>
      <c r="BB145" s="75"/>
      <c r="BC145" s="82"/>
      <c r="BD145" s="75"/>
      <c r="BE145" s="82"/>
      <c r="BF145" s="75"/>
      <c r="BG145" s="82"/>
      <c r="BH145" s="75"/>
      <c r="BI145" s="82"/>
      <c r="BJ145" s="75"/>
      <c r="BK145" s="82"/>
    </row>
    <row r="146" spans="1:63" ht="29.25" customHeight="1">
      <c r="A146" s="98">
        <v>140</v>
      </c>
      <c r="B146" s="94" t="s">
        <v>83</v>
      </c>
      <c r="C146" s="94" t="s">
        <v>259</v>
      </c>
      <c r="D146" s="1">
        <v>42569</v>
      </c>
      <c r="E146" s="94" t="s">
        <v>52</v>
      </c>
      <c r="F146" s="22" t="s">
        <v>60</v>
      </c>
      <c r="G146" s="95" t="s">
        <v>689</v>
      </c>
      <c r="H146" s="95" t="str">
        <f t="shared" si="63"/>
        <v>타요버스 조형물 이전 설치 용역</v>
      </c>
      <c r="I146" s="95" t="s">
        <v>690</v>
      </c>
      <c r="J146" s="18">
        <v>2420000</v>
      </c>
      <c r="K146" s="97"/>
      <c r="L146" s="95"/>
      <c r="M146" s="95"/>
      <c r="N146" s="94"/>
      <c r="O146" s="94"/>
      <c r="P146" s="94"/>
      <c r="Q146" s="94"/>
      <c r="R146" s="59"/>
      <c r="S146" s="40"/>
      <c r="T146" s="97"/>
      <c r="U146" s="95"/>
      <c r="V146" s="95"/>
      <c r="W146" s="95"/>
      <c r="X146" s="40"/>
      <c r="Y146" s="97"/>
      <c r="Z146" s="95" t="s">
        <v>691</v>
      </c>
      <c r="AA146" s="94" t="s">
        <v>692</v>
      </c>
      <c r="AB146" s="95" t="s">
        <v>693</v>
      </c>
      <c r="AC146" s="95"/>
      <c r="AD146" s="1">
        <v>42572</v>
      </c>
      <c r="AE146" s="1">
        <v>42572</v>
      </c>
      <c r="AF146" s="1">
        <v>42584</v>
      </c>
      <c r="AG146" s="40">
        <v>2200000</v>
      </c>
      <c r="AH146" s="61">
        <f t="shared" si="61"/>
        <v>0.90909090909090906</v>
      </c>
      <c r="AI146" s="94"/>
      <c r="AJ146" s="48"/>
      <c r="AK146" s="94"/>
      <c r="AL146" s="94"/>
      <c r="AM146" s="94"/>
      <c r="AN146" s="96"/>
      <c r="AO146" s="94"/>
      <c r="AP146" s="14"/>
      <c r="AQ146" s="98" t="str">
        <f t="shared" si="62"/>
        <v>김현재</v>
      </c>
      <c r="AR146" s="16"/>
      <c r="AS146" s="16"/>
      <c r="AT146" s="7"/>
      <c r="AU146" s="14"/>
      <c r="AV146" s="16"/>
      <c r="AW146" s="14"/>
      <c r="AX146" s="75"/>
      <c r="AY146" s="82"/>
      <c r="AZ146" s="75"/>
      <c r="BA146" s="82"/>
      <c r="BB146" s="75"/>
      <c r="BC146" s="82"/>
      <c r="BD146" s="75"/>
      <c r="BE146" s="82"/>
      <c r="BF146" s="75"/>
      <c r="BG146" s="82"/>
      <c r="BH146" s="75"/>
      <c r="BI146" s="82"/>
      <c r="BJ146" s="75"/>
      <c r="BK146" s="82"/>
    </row>
    <row r="147" spans="1:63" ht="29.25" customHeight="1">
      <c r="A147" s="98">
        <v>141</v>
      </c>
      <c r="B147" s="94" t="s">
        <v>393</v>
      </c>
      <c r="C147" s="94" t="s">
        <v>686</v>
      </c>
      <c r="D147" s="1">
        <v>42570</v>
      </c>
      <c r="E147" s="94" t="s">
        <v>52</v>
      </c>
      <c r="F147" s="94" t="s">
        <v>60</v>
      </c>
      <c r="G147" s="95" t="s">
        <v>687</v>
      </c>
      <c r="H147" s="95" t="str">
        <f t="shared" si="63"/>
        <v>제19회 부천국제만화축제 코스튬플레이 최강자전 및 만화 랩핑카 전시 기획운영 용역</v>
      </c>
      <c r="I147" s="95" t="s">
        <v>391</v>
      </c>
      <c r="J147" s="18">
        <v>10000000</v>
      </c>
      <c r="K147" s="97"/>
      <c r="L147" s="95"/>
      <c r="M147" s="95"/>
      <c r="N147" s="94"/>
      <c r="O147" s="94"/>
      <c r="P147" s="94"/>
      <c r="Q147" s="94"/>
      <c r="R147" s="59"/>
      <c r="S147" s="40"/>
      <c r="T147" s="97"/>
      <c r="U147" s="95"/>
      <c r="V147" s="95"/>
      <c r="W147" s="95"/>
      <c r="X147" s="40"/>
      <c r="Y147" s="97"/>
      <c r="Z147" s="95" t="s">
        <v>493</v>
      </c>
      <c r="AA147" s="94" t="s">
        <v>494</v>
      </c>
      <c r="AB147" s="95" t="s">
        <v>495</v>
      </c>
      <c r="AC147" s="95"/>
      <c r="AD147" s="1">
        <v>42572</v>
      </c>
      <c r="AE147" s="1">
        <v>42572</v>
      </c>
      <c r="AF147" s="1">
        <v>42613</v>
      </c>
      <c r="AG147" s="18">
        <v>9500000</v>
      </c>
      <c r="AH147" s="61">
        <f t="shared" si="61"/>
        <v>0.95</v>
      </c>
      <c r="AI147" s="94"/>
      <c r="AJ147" s="48"/>
      <c r="AK147" s="94"/>
      <c r="AL147" s="94"/>
      <c r="AM147" s="94"/>
      <c r="AN147" s="96"/>
      <c r="AO147" s="94"/>
      <c r="AP147" s="14"/>
      <c r="AQ147" s="98" t="str">
        <f t="shared" si="62"/>
        <v>신영철</v>
      </c>
      <c r="AR147" s="16"/>
      <c r="AS147" s="16"/>
      <c r="AT147" s="7">
        <v>42577</v>
      </c>
      <c r="AU147" s="14">
        <v>6000000</v>
      </c>
      <c r="AV147" s="16"/>
      <c r="AW147" s="14"/>
      <c r="AX147" s="75"/>
      <c r="AY147" s="82"/>
      <c r="AZ147" s="75"/>
      <c r="BA147" s="82"/>
      <c r="BB147" s="75"/>
      <c r="BC147" s="82"/>
      <c r="BD147" s="75"/>
      <c r="BE147" s="82"/>
      <c r="BF147" s="75"/>
      <c r="BG147" s="82"/>
      <c r="BH147" s="75"/>
      <c r="BI147" s="82"/>
      <c r="BJ147" s="75"/>
      <c r="BK147" s="82"/>
    </row>
    <row r="148" spans="1:63" ht="29.25" customHeight="1">
      <c r="A148" s="98">
        <v>142</v>
      </c>
      <c r="B148" s="94" t="s">
        <v>83</v>
      </c>
      <c r="C148" s="94" t="s">
        <v>188</v>
      </c>
      <c r="D148" s="1">
        <v>42571</v>
      </c>
      <c r="E148" s="94" t="s">
        <v>91</v>
      </c>
      <c r="F148" s="94" t="s">
        <v>60</v>
      </c>
      <c r="G148" s="95" t="s">
        <v>701</v>
      </c>
      <c r="H148" s="95" t="str">
        <f t="shared" si="63"/>
        <v>한국만화박물관 리플렛 제작</v>
      </c>
      <c r="I148" s="95" t="s">
        <v>698</v>
      </c>
      <c r="J148" s="18">
        <v>5269000</v>
      </c>
      <c r="K148" s="97"/>
      <c r="L148" s="95"/>
      <c r="M148" s="95"/>
      <c r="N148" s="94"/>
      <c r="O148" s="94"/>
      <c r="P148" s="94"/>
      <c r="Q148" s="94"/>
      <c r="R148" s="59"/>
      <c r="S148" s="40"/>
      <c r="T148" s="97"/>
      <c r="U148" s="95"/>
      <c r="V148" s="95"/>
      <c r="W148" s="95"/>
      <c r="X148" s="40"/>
      <c r="Y148" s="97"/>
      <c r="Z148" s="95" t="s">
        <v>179</v>
      </c>
      <c r="AA148" s="94" t="s">
        <v>180</v>
      </c>
      <c r="AB148" s="95" t="s">
        <v>181</v>
      </c>
      <c r="AC148" s="95"/>
      <c r="AD148" s="1">
        <v>42572</v>
      </c>
      <c r="AE148" s="1"/>
      <c r="AF148" s="1">
        <v>42578</v>
      </c>
      <c r="AG148" s="40">
        <v>4800000</v>
      </c>
      <c r="AH148" s="61">
        <f t="shared" si="61"/>
        <v>0.91098880242930347</v>
      </c>
      <c r="AI148" s="94"/>
      <c r="AJ148" s="48"/>
      <c r="AK148" s="94"/>
      <c r="AL148" s="94"/>
      <c r="AM148" s="94"/>
      <c r="AN148" s="96"/>
      <c r="AO148" s="94"/>
      <c r="AP148" s="14"/>
      <c r="AQ148" s="98" t="str">
        <f t="shared" si="62"/>
        <v>박보라</v>
      </c>
      <c r="AR148" s="16">
        <v>42577</v>
      </c>
      <c r="AS148" s="16">
        <v>42577</v>
      </c>
      <c r="AT148" s="7"/>
      <c r="AU148" s="14"/>
      <c r="AV148" s="16">
        <v>42579</v>
      </c>
      <c r="AW148" s="14">
        <f>SUM(AG148-AU148)</f>
        <v>4800000</v>
      </c>
      <c r="AX148" s="75"/>
      <c r="AY148" s="82"/>
      <c r="AZ148" s="75"/>
      <c r="BA148" s="82"/>
      <c r="BB148" s="75"/>
      <c r="BC148" s="82"/>
      <c r="BD148" s="75"/>
      <c r="BE148" s="82"/>
      <c r="BF148" s="75"/>
      <c r="BG148" s="82"/>
      <c r="BH148" s="75"/>
      <c r="BI148" s="82"/>
      <c r="BJ148" s="75"/>
      <c r="BK148" s="82"/>
    </row>
    <row r="149" spans="1:63" ht="29.25" customHeight="1">
      <c r="A149" s="98">
        <v>143</v>
      </c>
      <c r="B149" s="94" t="s">
        <v>201</v>
      </c>
      <c r="C149" s="94" t="s">
        <v>202</v>
      </c>
      <c r="D149" s="1">
        <v>42574</v>
      </c>
      <c r="E149" s="94" t="s">
        <v>91</v>
      </c>
      <c r="F149" s="94" t="s">
        <v>60</v>
      </c>
      <c r="G149" s="95" t="s">
        <v>713</v>
      </c>
      <c r="H149" s="95" t="str">
        <f t="shared" si="63"/>
        <v>&lt;현장형 창조인재 양성사업&gt; 교육프로그램 참여자 및 협력기관 증정품 제작</v>
      </c>
      <c r="I149" s="95" t="s">
        <v>714</v>
      </c>
      <c r="J149" s="18">
        <v>5450000</v>
      </c>
      <c r="K149" s="97"/>
      <c r="L149" s="95"/>
      <c r="M149" s="20"/>
      <c r="N149" s="94"/>
      <c r="O149" s="94"/>
      <c r="P149" s="94"/>
      <c r="Q149" s="94"/>
      <c r="R149" s="59"/>
      <c r="S149" s="40"/>
      <c r="T149" s="97"/>
      <c r="U149" s="95"/>
      <c r="V149" s="95"/>
      <c r="W149" s="95"/>
      <c r="X149" s="40"/>
      <c r="Y149" s="97"/>
      <c r="Z149" s="95" t="s">
        <v>168</v>
      </c>
      <c r="AA149" s="94" t="s">
        <v>182</v>
      </c>
      <c r="AB149" s="95" t="s">
        <v>169</v>
      </c>
      <c r="AC149" s="95"/>
      <c r="AD149" s="1">
        <v>42574</v>
      </c>
      <c r="AE149" s="1"/>
      <c r="AF149" s="1">
        <v>42583</v>
      </c>
      <c r="AG149" s="18">
        <v>5250000</v>
      </c>
      <c r="AH149" s="61">
        <f>SUM(AG149/J149)</f>
        <v>0.96330275229357798</v>
      </c>
      <c r="AI149" s="94"/>
      <c r="AJ149" s="16"/>
      <c r="AK149" s="94"/>
      <c r="AL149" s="94"/>
      <c r="AM149" s="94"/>
      <c r="AN149" s="96"/>
      <c r="AO149" s="94"/>
      <c r="AP149" s="50"/>
      <c r="AQ149" s="98" t="str">
        <f t="shared" si="62"/>
        <v>김태훈</v>
      </c>
      <c r="AR149" s="16"/>
      <c r="AS149" s="16"/>
      <c r="AT149" s="7"/>
      <c r="AU149" s="14"/>
      <c r="AV149" s="16"/>
      <c r="AW149" s="14"/>
      <c r="AX149" s="75"/>
      <c r="AY149" s="82"/>
      <c r="AZ149" s="75"/>
      <c r="BA149" s="82"/>
      <c r="BB149" s="75"/>
      <c r="BC149" s="82"/>
      <c r="BD149" s="75"/>
      <c r="BE149" s="82"/>
      <c r="BF149" s="75"/>
      <c r="BG149" s="82"/>
      <c r="BH149" s="75"/>
      <c r="BI149" s="82"/>
      <c r="BJ149" s="75"/>
      <c r="BK149" s="82"/>
    </row>
    <row r="150" spans="1:63" ht="29.25" customHeight="1">
      <c r="A150" s="98">
        <v>144</v>
      </c>
      <c r="B150" s="94" t="s">
        <v>393</v>
      </c>
      <c r="C150" s="94" t="s">
        <v>615</v>
      </c>
      <c r="D150" s="1">
        <v>42574</v>
      </c>
      <c r="E150" s="94" t="s">
        <v>52</v>
      </c>
      <c r="F150" s="94" t="s">
        <v>60</v>
      </c>
      <c r="G150" s="93" t="s">
        <v>742</v>
      </c>
      <c r="H150" s="95" t="str">
        <f>G150</f>
        <v>제19회 부천국제만화축제 기간 중 미화 및 경비 인력 운영</v>
      </c>
      <c r="I150" s="95" t="s">
        <v>114</v>
      </c>
      <c r="J150" s="18">
        <v>4862000</v>
      </c>
      <c r="K150" s="1"/>
      <c r="L150" s="95"/>
      <c r="M150" s="20"/>
      <c r="N150" s="94"/>
      <c r="O150" s="94"/>
      <c r="P150" s="94"/>
      <c r="Q150" s="94"/>
      <c r="R150" s="59"/>
      <c r="S150" s="42"/>
      <c r="T150" s="97"/>
      <c r="U150" s="95"/>
      <c r="V150" s="95"/>
      <c r="W150" s="95"/>
      <c r="X150" s="42"/>
      <c r="Y150" s="97"/>
      <c r="Z150" s="95" t="s">
        <v>119</v>
      </c>
      <c r="AA150" s="94" t="s">
        <v>758</v>
      </c>
      <c r="AB150" s="95" t="s">
        <v>123</v>
      </c>
      <c r="AC150" s="95"/>
      <c r="AD150" s="1">
        <v>42576</v>
      </c>
      <c r="AE150" s="1">
        <v>42578</v>
      </c>
      <c r="AF150" s="1">
        <v>42583</v>
      </c>
      <c r="AG150" s="99">
        <v>4620000</v>
      </c>
      <c r="AH150" s="61">
        <f t="shared" ref="AH150:AH151" si="65">SUM(AG150/J150)</f>
        <v>0.95022624434389136</v>
      </c>
      <c r="AI150" s="94"/>
      <c r="AJ150" s="48"/>
      <c r="AK150" s="94"/>
      <c r="AL150" s="94"/>
      <c r="AM150" s="94"/>
      <c r="AN150" s="96"/>
      <c r="AO150" s="94"/>
      <c r="AP150" s="14"/>
      <c r="AQ150" s="98" t="str">
        <f t="shared" si="62"/>
        <v>김준호</v>
      </c>
      <c r="AR150" s="16"/>
      <c r="AS150" s="16"/>
      <c r="AT150" s="7"/>
      <c r="AU150" s="14"/>
      <c r="AV150" s="16"/>
      <c r="AW150" s="14"/>
      <c r="AX150" s="16"/>
      <c r="AY150" s="84"/>
      <c r="AZ150" s="16"/>
      <c r="BA150" s="84"/>
      <c r="BB150" s="16"/>
      <c r="BC150" s="84"/>
      <c r="BD150" s="16"/>
      <c r="BE150" s="84"/>
      <c r="BF150" s="16"/>
      <c r="BG150" s="84"/>
      <c r="BH150" s="16"/>
      <c r="BI150" s="84"/>
      <c r="BJ150" s="16"/>
      <c r="BK150" s="84"/>
    </row>
    <row r="151" spans="1:63" ht="29.25" customHeight="1">
      <c r="A151" s="98">
        <v>145</v>
      </c>
      <c r="B151" s="94" t="s">
        <v>393</v>
      </c>
      <c r="C151" s="94" t="s">
        <v>615</v>
      </c>
      <c r="D151" s="1">
        <v>42575</v>
      </c>
      <c r="E151" s="94" t="s">
        <v>52</v>
      </c>
      <c r="F151" s="94" t="s">
        <v>60</v>
      </c>
      <c r="G151" s="93" t="s">
        <v>743</v>
      </c>
      <c r="H151" s="95" t="str">
        <f>G151</f>
        <v>제19회 부천국제만화축제 개막식 운영을 위한 무대 제작</v>
      </c>
      <c r="I151" s="95" t="s">
        <v>747</v>
      </c>
      <c r="J151" s="18">
        <v>7480000</v>
      </c>
      <c r="K151" s="1"/>
      <c r="L151" s="95"/>
      <c r="M151" s="20"/>
      <c r="N151" s="94"/>
      <c r="O151" s="94"/>
      <c r="P151" s="94"/>
      <c r="Q151" s="94"/>
      <c r="R151" s="59"/>
      <c r="S151" s="42"/>
      <c r="T151" s="97"/>
      <c r="U151" s="95"/>
      <c r="V151" s="95"/>
      <c r="W151" s="95"/>
      <c r="X151" s="42"/>
      <c r="Y151" s="97"/>
      <c r="Z151" s="95" t="s">
        <v>748</v>
      </c>
      <c r="AA151" s="94" t="s">
        <v>750</v>
      </c>
      <c r="AB151" s="95" t="s">
        <v>749</v>
      </c>
      <c r="AC151" s="95"/>
      <c r="AD151" s="1">
        <v>42575</v>
      </c>
      <c r="AE151" s="1">
        <v>42577</v>
      </c>
      <c r="AF151" s="1">
        <v>42582</v>
      </c>
      <c r="AG151" s="99">
        <v>7150000</v>
      </c>
      <c r="AH151" s="61">
        <f t="shared" si="65"/>
        <v>0.95588235294117652</v>
      </c>
      <c r="AI151" s="94"/>
      <c r="AJ151" s="48"/>
      <c r="AK151" s="94"/>
      <c r="AL151" s="94"/>
      <c r="AM151" s="94"/>
      <c r="AN151" s="96"/>
      <c r="AO151" s="94"/>
      <c r="AP151" s="14"/>
      <c r="AQ151" s="98" t="str">
        <f t="shared" si="62"/>
        <v>김준호</v>
      </c>
      <c r="AR151" s="16">
        <v>42578</v>
      </c>
      <c r="AS151" s="16">
        <v>42578</v>
      </c>
      <c r="AT151" s="7"/>
      <c r="AU151" s="14"/>
      <c r="AV151" s="16"/>
      <c r="AW151" s="14"/>
      <c r="AX151" s="16"/>
      <c r="AY151" s="84"/>
      <c r="AZ151" s="16"/>
      <c r="BA151" s="84"/>
      <c r="BB151" s="16"/>
      <c r="BC151" s="84"/>
      <c r="BD151" s="16"/>
      <c r="BE151" s="84"/>
      <c r="BF151" s="16"/>
      <c r="BG151" s="84"/>
      <c r="BH151" s="16"/>
      <c r="BI151" s="84"/>
      <c r="BJ151" s="16"/>
      <c r="BK151" s="84"/>
    </row>
    <row r="152" spans="1:63" ht="29.25" customHeight="1">
      <c r="A152" s="98">
        <v>146</v>
      </c>
      <c r="B152" s="94" t="s">
        <v>393</v>
      </c>
      <c r="C152" s="94" t="s">
        <v>615</v>
      </c>
      <c r="D152" s="1">
        <v>42575</v>
      </c>
      <c r="E152" s="94" t="s">
        <v>52</v>
      </c>
      <c r="F152" s="94" t="s">
        <v>60</v>
      </c>
      <c r="G152" s="93" t="s">
        <v>745</v>
      </c>
      <c r="H152" s="95" t="str">
        <f>G152</f>
        <v>제19회 부천국제만화축제 이벤트존 운영을 위한 주차 스토퍼 제거</v>
      </c>
      <c r="I152" s="95" t="s">
        <v>753</v>
      </c>
      <c r="J152" s="18">
        <v>715000</v>
      </c>
      <c r="K152" s="1"/>
      <c r="L152" s="95"/>
      <c r="M152" s="20"/>
      <c r="N152" s="94"/>
      <c r="O152" s="94"/>
      <c r="P152" s="94"/>
      <c r="Q152" s="94"/>
      <c r="R152" s="59"/>
      <c r="S152" s="42"/>
      <c r="T152" s="97"/>
      <c r="U152" s="95"/>
      <c r="V152" s="95"/>
      <c r="W152" s="95"/>
      <c r="X152" s="42"/>
      <c r="Y152" s="97"/>
      <c r="Z152" s="95" t="s">
        <v>751</v>
      </c>
      <c r="AA152" s="94" t="s">
        <v>760</v>
      </c>
      <c r="AB152" s="95" t="s">
        <v>752</v>
      </c>
      <c r="AC152" s="95"/>
      <c r="AD152" s="1">
        <v>42576</v>
      </c>
      <c r="AE152" s="1">
        <v>42577</v>
      </c>
      <c r="AF152" s="1">
        <v>42587</v>
      </c>
      <c r="AG152" s="99">
        <v>660000</v>
      </c>
      <c r="AH152" s="61">
        <f>SUM(AG152/J152)</f>
        <v>0.92307692307692313</v>
      </c>
      <c r="AI152" s="94"/>
      <c r="AJ152" s="48"/>
      <c r="AK152" s="94"/>
      <c r="AL152" s="94"/>
      <c r="AM152" s="94"/>
      <c r="AN152" s="96"/>
      <c r="AO152" s="94"/>
      <c r="AP152" s="14"/>
      <c r="AQ152" s="98" t="str">
        <f>C152</f>
        <v>김준호</v>
      </c>
      <c r="AR152" s="16"/>
      <c r="AS152" s="16"/>
      <c r="AT152" s="7"/>
      <c r="AU152" s="14"/>
      <c r="AV152" s="16"/>
      <c r="AW152" s="14"/>
      <c r="AX152" s="16"/>
      <c r="AY152" s="84"/>
      <c r="AZ152" s="16"/>
      <c r="BA152" s="84"/>
      <c r="BB152" s="16"/>
      <c r="BC152" s="84"/>
      <c r="BD152" s="16"/>
      <c r="BE152" s="84"/>
      <c r="BF152" s="16"/>
      <c r="BG152" s="84"/>
      <c r="BH152" s="16"/>
      <c r="BI152" s="84"/>
      <c r="BJ152" s="16"/>
      <c r="BK152" s="84"/>
    </row>
    <row r="153" spans="1:63" ht="29.25" customHeight="1">
      <c r="A153" s="98">
        <v>147</v>
      </c>
      <c r="B153" s="94" t="s">
        <v>58</v>
      </c>
      <c r="C153" s="94" t="s">
        <v>237</v>
      </c>
      <c r="D153" s="1">
        <v>42565</v>
      </c>
      <c r="E153" s="94" t="s">
        <v>52</v>
      </c>
      <c r="F153" s="94" t="s">
        <v>60</v>
      </c>
      <c r="G153" s="95" t="s">
        <v>702</v>
      </c>
      <c r="H153" s="95" t="str">
        <f t="shared" ref="H153" si="66">G153</f>
        <v>한국국제만화마켓 및 글로벌 만화도시 네트워크 해외 참가자 숙박 및 행사 시설 임대</v>
      </c>
      <c r="I153" s="95" t="s">
        <v>703</v>
      </c>
      <c r="J153" s="18">
        <v>21987500</v>
      </c>
      <c r="K153" s="97"/>
      <c r="L153" s="95"/>
      <c r="M153" s="95"/>
      <c r="N153" s="94"/>
      <c r="O153" s="94"/>
      <c r="P153" s="94"/>
      <c r="Q153" s="94"/>
      <c r="R153" s="59"/>
      <c r="S153" s="40"/>
      <c r="T153" s="97"/>
      <c r="U153" s="95"/>
      <c r="V153" s="95"/>
      <c r="W153" s="95"/>
      <c r="X153" s="40"/>
      <c r="Y153" s="97"/>
      <c r="Z153" s="95" t="s">
        <v>704</v>
      </c>
      <c r="AA153" s="94" t="s">
        <v>705</v>
      </c>
      <c r="AB153" s="95" t="s">
        <v>706</v>
      </c>
      <c r="AC153" s="95"/>
      <c r="AD153" s="1">
        <v>42576</v>
      </c>
      <c r="AE153" s="1">
        <v>42576</v>
      </c>
      <c r="AF153" s="1">
        <v>42582</v>
      </c>
      <c r="AG153" s="40">
        <v>21987500</v>
      </c>
      <c r="AH153" s="61">
        <f t="shared" ref="AH153:AH160" si="67">SUM(AG153/J153)</f>
        <v>1</v>
      </c>
      <c r="AI153" s="94"/>
      <c r="AJ153" s="48"/>
      <c r="AK153" s="94"/>
      <c r="AL153" s="94"/>
      <c r="AM153" s="94"/>
      <c r="AN153" s="96"/>
      <c r="AO153" s="94"/>
      <c r="AP153" s="14"/>
      <c r="AQ153" s="98" t="str">
        <f t="shared" ref="AQ153" si="68">C153</f>
        <v>서희진</v>
      </c>
      <c r="AR153" s="16">
        <v>42582</v>
      </c>
      <c r="AS153" s="16"/>
      <c r="AT153" s="7"/>
      <c r="AU153" s="14"/>
      <c r="AV153" s="16"/>
      <c r="AW153" s="14"/>
      <c r="AX153" s="75"/>
      <c r="AY153" s="82"/>
      <c r="AZ153" s="75"/>
      <c r="BA153" s="82"/>
      <c r="BB153" s="75"/>
      <c r="BC153" s="82"/>
      <c r="BD153" s="75"/>
      <c r="BE153" s="82"/>
      <c r="BF153" s="75"/>
      <c r="BG153" s="82"/>
      <c r="BH153" s="75"/>
      <c r="BI153" s="82"/>
      <c r="BJ153" s="75"/>
      <c r="BK153" s="82"/>
    </row>
    <row r="154" spans="1:63" ht="29.25" customHeight="1">
      <c r="A154" s="98">
        <v>148</v>
      </c>
      <c r="B154" s="94" t="s">
        <v>83</v>
      </c>
      <c r="C154" s="94" t="s">
        <v>259</v>
      </c>
      <c r="D154" s="1">
        <v>42573</v>
      </c>
      <c r="E154" s="94" t="s">
        <v>91</v>
      </c>
      <c r="F154" s="22" t="s">
        <v>60</v>
      </c>
      <c r="G154" s="95" t="s">
        <v>708</v>
      </c>
      <c r="H154" s="95" t="str">
        <f t="shared" ref="H154:H159" si="69">G154</f>
        <v>한국만화박물관 체험활동지 제작</v>
      </c>
      <c r="I154" s="95" t="s">
        <v>707</v>
      </c>
      <c r="J154" s="18">
        <v>4984000</v>
      </c>
      <c r="K154" s="97"/>
      <c r="L154" s="95"/>
      <c r="M154" s="95"/>
      <c r="N154" s="94"/>
      <c r="O154" s="94"/>
      <c r="P154" s="94"/>
      <c r="Q154" s="94"/>
      <c r="R154" s="59"/>
      <c r="S154" s="40"/>
      <c r="T154" s="97"/>
      <c r="U154" s="95"/>
      <c r="V154" s="95"/>
      <c r="W154" s="95"/>
      <c r="X154" s="40"/>
      <c r="Y154" s="97"/>
      <c r="Z154" s="95" t="s">
        <v>581</v>
      </c>
      <c r="AA154" s="94" t="s">
        <v>592</v>
      </c>
      <c r="AB154" s="95" t="s">
        <v>582</v>
      </c>
      <c r="AC154" s="95"/>
      <c r="AD154" s="1">
        <v>42576</v>
      </c>
      <c r="AE154" s="1"/>
      <c r="AF154" s="1">
        <v>42583</v>
      </c>
      <c r="AG154" s="40">
        <v>4900000</v>
      </c>
      <c r="AH154" s="61">
        <f t="shared" si="67"/>
        <v>0.9831460674157303</v>
      </c>
      <c r="AI154" s="94"/>
      <c r="AJ154" s="48"/>
      <c r="AK154" s="94"/>
      <c r="AL154" s="94"/>
      <c r="AM154" s="94"/>
      <c r="AN154" s="96"/>
      <c r="AO154" s="94"/>
      <c r="AP154" s="14"/>
      <c r="AQ154" s="98" t="str">
        <f t="shared" ref="AQ154:AQ159" si="70">C154</f>
        <v>김현재</v>
      </c>
      <c r="AR154" s="16"/>
      <c r="AS154" s="16"/>
      <c r="AT154" s="7"/>
      <c r="AU154" s="14"/>
      <c r="AV154" s="16"/>
      <c r="AW154" s="14"/>
      <c r="AX154" s="75"/>
      <c r="AY154" s="82"/>
      <c r="AZ154" s="75"/>
      <c r="BA154" s="82"/>
      <c r="BB154" s="75"/>
      <c r="BC154" s="82"/>
      <c r="BD154" s="75"/>
      <c r="BE154" s="82"/>
      <c r="BF154" s="75"/>
      <c r="BG154" s="82"/>
      <c r="BH154" s="75"/>
      <c r="BI154" s="82"/>
      <c r="BJ154" s="75"/>
      <c r="BK154" s="82"/>
    </row>
    <row r="155" spans="1:63" ht="29.25" customHeight="1">
      <c r="A155" s="98">
        <v>149</v>
      </c>
      <c r="B155" s="94" t="s">
        <v>393</v>
      </c>
      <c r="C155" s="94" t="s">
        <v>615</v>
      </c>
      <c r="D155" s="1">
        <v>42576</v>
      </c>
      <c r="E155" s="94" t="s">
        <v>52</v>
      </c>
      <c r="F155" s="94" t="s">
        <v>60</v>
      </c>
      <c r="G155" s="93" t="s">
        <v>746</v>
      </c>
      <c r="H155" s="95" t="str">
        <f t="shared" si="69"/>
        <v>제19회 부천국제만화축제 개막식 기획영상 제작</v>
      </c>
      <c r="I155" s="95" t="s">
        <v>754</v>
      </c>
      <c r="J155" s="18">
        <v>3550000</v>
      </c>
      <c r="K155" s="1"/>
      <c r="L155" s="95"/>
      <c r="M155" s="20"/>
      <c r="N155" s="94"/>
      <c r="O155" s="94"/>
      <c r="P155" s="94"/>
      <c r="Q155" s="94"/>
      <c r="R155" s="59"/>
      <c r="S155" s="42"/>
      <c r="T155" s="97"/>
      <c r="U155" s="95"/>
      <c r="V155" s="95"/>
      <c r="W155" s="95"/>
      <c r="X155" s="42"/>
      <c r="Y155" s="97"/>
      <c r="Z155" s="95" t="s">
        <v>755</v>
      </c>
      <c r="AA155" s="94" t="s">
        <v>756</v>
      </c>
      <c r="AB155" s="95" t="s">
        <v>757</v>
      </c>
      <c r="AC155" s="95"/>
      <c r="AD155" s="1">
        <v>42576</v>
      </c>
      <c r="AE155" s="1">
        <v>42576</v>
      </c>
      <c r="AF155" s="1">
        <v>42578</v>
      </c>
      <c r="AG155" s="99">
        <v>3300000</v>
      </c>
      <c r="AH155" s="61">
        <f>SUM(AG155/J155)</f>
        <v>0.92957746478873238</v>
      </c>
      <c r="AI155" s="94"/>
      <c r="AJ155" s="48"/>
      <c r="AK155" s="94"/>
      <c r="AL155" s="94"/>
      <c r="AM155" s="94"/>
      <c r="AN155" s="96"/>
      <c r="AO155" s="94"/>
      <c r="AP155" s="14"/>
      <c r="AQ155" s="98" t="str">
        <f t="shared" si="70"/>
        <v>김준호</v>
      </c>
      <c r="AR155" s="16">
        <v>42578</v>
      </c>
      <c r="AS155" s="16">
        <v>42578</v>
      </c>
      <c r="AT155" s="7"/>
      <c r="AU155" s="14"/>
      <c r="AV155" s="16"/>
      <c r="AW155" s="14"/>
      <c r="AX155" s="16"/>
      <c r="AY155" s="84"/>
      <c r="AZ155" s="16"/>
      <c r="BA155" s="84"/>
      <c r="BB155" s="16"/>
      <c r="BC155" s="84"/>
      <c r="BD155" s="16"/>
      <c r="BE155" s="84"/>
      <c r="BF155" s="16"/>
      <c r="BG155" s="84"/>
      <c r="BH155" s="16"/>
      <c r="BI155" s="84"/>
      <c r="BJ155" s="16"/>
      <c r="BK155" s="84"/>
    </row>
    <row r="156" spans="1:63" ht="29.25" customHeight="1">
      <c r="A156" s="98">
        <v>150</v>
      </c>
      <c r="B156" s="94" t="s">
        <v>393</v>
      </c>
      <c r="C156" s="94" t="s">
        <v>736</v>
      </c>
      <c r="D156" s="1">
        <v>42576</v>
      </c>
      <c r="E156" s="94" t="s">
        <v>52</v>
      </c>
      <c r="F156" s="94" t="s">
        <v>60</v>
      </c>
      <c r="G156" s="95" t="s">
        <v>734</v>
      </c>
      <c r="H156" s="95" t="str">
        <f t="shared" si="69"/>
        <v>제19회 부천국제만화축제 해외작가 초청 운영 용역</v>
      </c>
      <c r="I156" s="95" t="s">
        <v>735</v>
      </c>
      <c r="J156" s="18">
        <v>4385800</v>
      </c>
      <c r="K156" s="97"/>
      <c r="L156" s="95"/>
      <c r="M156" s="20"/>
      <c r="N156" s="94"/>
      <c r="O156" s="94"/>
      <c r="P156" s="94"/>
      <c r="Q156" s="94"/>
      <c r="R156" s="59"/>
      <c r="S156" s="40"/>
      <c r="T156" s="97"/>
      <c r="U156" s="95"/>
      <c r="V156" s="95"/>
      <c r="W156" s="95"/>
      <c r="X156" s="40"/>
      <c r="Y156" s="97"/>
      <c r="Z156" s="95" t="s">
        <v>737</v>
      </c>
      <c r="AA156" s="134" t="s">
        <v>916</v>
      </c>
      <c r="AB156" s="95" t="s">
        <v>738</v>
      </c>
      <c r="AC156" s="95"/>
      <c r="AD156" s="1">
        <v>42576</v>
      </c>
      <c r="AE156" s="1">
        <v>42576</v>
      </c>
      <c r="AF156" s="1">
        <v>42598</v>
      </c>
      <c r="AG156" s="18">
        <v>4385800</v>
      </c>
      <c r="AH156" s="61">
        <f t="shared" ref="AH156:AH157" si="71">SUM(AG156/J156)</f>
        <v>1</v>
      </c>
      <c r="AI156" s="94"/>
      <c r="AJ156" s="48"/>
      <c r="AK156" s="94"/>
      <c r="AL156" s="94"/>
      <c r="AM156" s="94"/>
      <c r="AN156" s="96"/>
      <c r="AO156" s="94"/>
      <c r="AP156" s="14"/>
      <c r="AQ156" s="98" t="str">
        <f t="shared" si="70"/>
        <v>오미진</v>
      </c>
      <c r="AR156" s="16"/>
      <c r="AS156" s="16"/>
      <c r="AT156" s="7"/>
      <c r="AU156" s="14"/>
      <c r="AV156" s="16"/>
      <c r="AW156" s="14"/>
      <c r="AX156" s="75"/>
      <c r="AY156" s="82"/>
      <c r="AZ156" s="75"/>
      <c r="BA156" s="82"/>
      <c r="BB156" s="75"/>
      <c r="BC156" s="82"/>
      <c r="BD156" s="75"/>
      <c r="BE156" s="82"/>
      <c r="BF156" s="75"/>
      <c r="BG156" s="82"/>
      <c r="BH156" s="75"/>
      <c r="BI156" s="82"/>
      <c r="BJ156" s="75"/>
      <c r="BK156" s="82"/>
    </row>
    <row r="157" spans="1:63" ht="29.25" customHeight="1">
      <c r="A157" s="98">
        <v>151</v>
      </c>
      <c r="B157" s="94" t="s">
        <v>393</v>
      </c>
      <c r="C157" s="94" t="s">
        <v>775</v>
      </c>
      <c r="D157" s="1">
        <v>42576</v>
      </c>
      <c r="E157" s="94" t="s">
        <v>52</v>
      </c>
      <c r="F157" s="94" t="s">
        <v>60</v>
      </c>
      <c r="G157" s="95" t="s">
        <v>776</v>
      </c>
      <c r="H157" s="95" t="str">
        <f t="shared" si="69"/>
        <v>제19회 부천국제만화축제 코스플레이어 운영본부 물품 임대</v>
      </c>
      <c r="I157" s="95" t="s">
        <v>777</v>
      </c>
      <c r="J157" s="18">
        <v>5300000</v>
      </c>
      <c r="K157" s="97"/>
      <c r="L157" s="95"/>
      <c r="M157" s="20"/>
      <c r="N157" s="94"/>
      <c r="O157" s="94"/>
      <c r="P157" s="94"/>
      <c r="Q157" s="94"/>
      <c r="R157" s="59"/>
      <c r="S157" s="40"/>
      <c r="T157" s="97"/>
      <c r="U157" s="95"/>
      <c r="V157" s="95"/>
      <c r="W157" s="95"/>
      <c r="X157" s="40"/>
      <c r="Y157" s="97"/>
      <c r="Z157" s="95" t="s">
        <v>780</v>
      </c>
      <c r="AA157" s="94" t="s">
        <v>778</v>
      </c>
      <c r="AB157" s="95" t="s">
        <v>779</v>
      </c>
      <c r="AC157" s="95"/>
      <c r="AD157" s="1">
        <v>42576</v>
      </c>
      <c r="AE157" s="1">
        <v>42577</v>
      </c>
      <c r="AF157" s="1">
        <v>42582</v>
      </c>
      <c r="AG157" s="18">
        <v>5071000</v>
      </c>
      <c r="AH157" s="61">
        <f t="shared" si="71"/>
        <v>0.95679245283018866</v>
      </c>
      <c r="AI157" s="94"/>
      <c r="AJ157" s="48"/>
      <c r="AK157" s="94"/>
      <c r="AL157" s="94"/>
      <c r="AM157" s="94"/>
      <c r="AN157" s="96"/>
      <c r="AO157" s="94"/>
      <c r="AP157" s="14"/>
      <c r="AQ157" s="98" t="str">
        <f t="shared" si="70"/>
        <v>신영철</v>
      </c>
      <c r="AR157" s="16">
        <v>42582</v>
      </c>
      <c r="AS157" s="16"/>
      <c r="AT157" s="7"/>
      <c r="AU157" s="14"/>
      <c r="AV157" s="16"/>
      <c r="AW157" s="14"/>
      <c r="AX157" s="75"/>
      <c r="AY157" s="82"/>
      <c r="AZ157" s="75"/>
      <c r="BA157" s="82"/>
      <c r="BB157" s="75"/>
      <c r="BC157" s="82"/>
      <c r="BD157" s="75"/>
      <c r="BE157" s="82"/>
      <c r="BF157" s="75"/>
      <c r="BG157" s="82"/>
      <c r="BH157" s="75"/>
      <c r="BI157" s="82"/>
      <c r="BJ157" s="75"/>
      <c r="BK157" s="82"/>
    </row>
    <row r="158" spans="1:63" ht="29.25" customHeight="1">
      <c r="A158" s="98">
        <v>152</v>
      </c>
      <c r="B158" s="94" t="s">
        <v>393</v>
      </c>
      <c r="C158" s="94" t="s">
        <v>615</v>
      </c>
      <c r="D158" s="1">
        <v>42577</v>
      </c>
      <c r="E158" s="94" t="s">
        <v>52</v>
      </c>
      <c r="F158" s="94" t="s">
        <v>60</v>
      </c>
      <c r="G158" s="93" t="s">
        <v>744</v>
      </c>
      <c r="H158" s="95" t="str">
        <f t="shared" si="69"/>
        <v>제19회 부천국제만화축제 개막식 운영을 위한 영어 동시 통역</v>
      </c>
      <c r="I158" s="95" t="s">
        <v>759</v>
      </c>
      <c r="J158" s="18">
        <v>2420000</v>
      </c>
      <c r="K158" s="1"/>
      <c r="L158" s="95"/>
      <c r="M158" s="20"/>
      <c r="N158" s="94"/>
      <c r="O158" s="94"/>
      <c r="P158" s="94"/>
      <c r="Q158" s="94"/>
      <c r="R158" s="59"/>
      <c r="S158" s="42"/>
      <c r="T158" s="97"/>
      <c r="U158" s="95"/>
      <c r="V158" s="95"/>
      <c r="W158" s="95"/>
      <c r="X158" s="42"/>
      <c r="Y158" s="97"/>
      <c r="Z158" s="95" t="s">
        <v>761</v>
      </c>
      <c r="AA158" s="94" t="s">
        <v>762</v>
      </c>
      <c r="AB158" s="95" t="s">
        <v>763</v>
      </c>
      <c r="AC158" s="95"/>
      <c r="AD158" s="1">
        <v>42577</v>
      </c>
      <c r="AE158" s="1">
        <v>42577</v>
      </c>
      <c r="AF158" s="1">
        <v>42582</v>
      </c>
      <c r="AG158" s="99">
        <v>2200000</v>
      </c>
      <c r="AH158" s="61">
        <f>SUM(AG158/J158)</f>
        <v>0.90909090909090906</v>
      </c>
      <c r="AI158" s="94"/>
      <c r="AJ158" s="48"/>
      <c r="AK158" s="94"/>
      <c r="AL158" s="94"/>
      <c r="AM158" s="94"/>
      <c r="AN158" s="96"/>
      <c r="AO158" s="94"/>
      <c r="AP158" s="14"/>
      <c r="AQ158" s="98" t="str">
        <f t="shared" si="70"/>
        <v>김준호</v>
      </c>
      <c r="AR158" s="16">
        <v>42578</v>
      </c>
      <c r="AS158" s="16">
        <v>42578</v>
      </c>
      <c r="AT158" s="7"/>
      <c r="AU158" s="14"/>
      <c r="AV158" s="16"/>
      <c r="AW158" s="14"/>
      <c r="AX158" s="16"/>
      <c r="AY158" s="84"/>
      <c r="AZ158" s="16"/>
      <c r="BA158" s="84"/>
      <c r="BB158" s="16"/>
      <c r="BC158" s="84"/>
      <c r="BD158" s="16"/>
      <c r="BE158" s="84"/>
      <c r="BF158" s="16"/>
      <c r="BG158" s="84"/>
      <c r="BH158" s="16"/>
      <c r="BI158" s="84"/>
      <c r="BJ158" s="16"/>
      <c r="BK158" s="84"/>
    </row>
    <row r="159" spans="1:63" ht="29.25" customHeight="1">
      <c r="A159" s="98">
        <v>153</v>
      </c>
      <c r="B159" s="94" t="s">
        <v>153</v>
      </c>
      <c r="C159" s="94" t="s">
        <v>253</v>
      </c>
      <c r="D159" s="1">
        <v>42577</v>
      </c>
      <c r="E159" s="94" t="s">
        <v>52</v>
      </c>
      <c r="F159" s="94" t="s">
        <v>60</v>
      </c>
      <c r="G159" s="95" t="s">
        <v>723</v>
      </c>
      <c r="H159" s="95" t="str">
        <f t="shared" si="69"/>
        <v>글로벌웹툰사업 홍보를 위한 한국국제[만화마켓 사진촬영 용역</v>
      </c>
      <c r="I159" s="95" t="s">
        <v>725</v>
      </c>
      <c r="J159" s="18">
        <v>2200000</v>
      </c>
      <c r="K159" s="97"/>
      <c r="L159" s="95"/>
      <c r="M159" s="20"/>
      <c r="N159" s="94"/>
      <c r="O159" s="94"/>
      <c r="P159" s="94"/>
      <c r="Q159" s="94"/>
      <c r="R159" s="59"/>
      <c r="S159" s="40"/>
      <c r="T159" s="97"/>
      <c r="U159" s="95"/>
      <c r="V159" s="95"/>
      <c r="W159" s="95"/>
      <c r="X159" s="40"/>
      <c r="Y159" s="97"/>
      <c r="Z159" s="95" t="s">
        <v>724</v>
      </c>
      <c r="AA159" s="94" t="s">
        <v>726</v>
      </c>
      <c r="AB159" s="95" t="s">
        <v>727</v>
      </c>
      <c r="AC159" s="95"/>
      <c r="AD159" s="1">
        <v>42577</v>
      </c>
      <c r="AE159" s="1">
        <v>42577</v>
      </c>
      <c r="AF159" s="1">
        <v>42583</v>
      </c>
      <c r="AG159" s="18">
        <v>2000000</v>
      </c>
      <c r="AH159" s="61">
        <f t="shared" si="67"/>
        <v>0.90909090909090906</v>
      </c>
      <c r="AI159" s="94"/>
      <c r="AJ159" s="48"/>
      <c r="AK159" s="94"/>
      <c r="AL159" s="94"/>
      <c r="AM159" s="94"/>
      <c r="AN159" s="96"/>
      <c r="AO159" s="94"/>
      <c r="AP159" s="14"/>
      <c r="AQ159" s="98" t="str">
        <f t="shared" si="70"/>
        <v>이효재</v>
      </c>
      <c r="AR159" s="16">
        <v>42583</v>
      </c>
      <c r="AS159" s="16">
        <v>42583</v>
      </c>
      <c r="AT159" s="7"/>
      <c r="AU159" s="14"/>
      <c r="AV159" s="16"/>
      <c r="AW159" s="14"/>
      <c r="AX159" s="75"/>
      <c r="AY159" s="82"/>
      <c r="AZ159" s="75"/>
      <c r="BA159" s="82"/>
      <c r="BB159" s="75"/>
      <c r="BC159" s="82"/>
      <c r="BD159" s="75"/>
      <c r="BE159" s="82"/>
      <c r="BF159" s="75"/>
      <c r="BG159" s="82"/>
      <c r="BH159" s="75"/>
      <c r="BI159" s="82"/>
      <c r="BJ159" s="75"/>
      <c r="BK159" s="82"/>
    </row>
    <row r="160" spans="1:63" ht="29.25" customHeight="1">
      <c r="A160" s="98">
        <v>154</v>
      </c>
      <c r="B160" s="94" t="s">
        <v>393</v>
      </c>
      <c r="C160" s="94" t="s">
        <v>425</v>
      </c>
      <c r="D160" s="1">
        <v>42579</v>
      </c>
      <c r="E160" s="94" t="s">
        <v>91</v>
      </c>
      <c r="F160" s="94" t="s">
        <v>60</v>
      </c>
      <c r="G160" s="95" t="s">
        <v>728</v>
      </c>
      <c r="H160" s="95" t="str">
        <f t="shared" ref="H160" si="72">G160</f>
        <v>디렉토리 돌혹 페어 목차 추가를 위한 라벨스티커 제작</v>
      </c>
      <c r="I160" s="95" t="s">
        <v>729</v>
      </c>
      <c r="J160" s="18">
        <v>143000</v>
      </c>
      <c r="K160" s="97"/>
      <c r="L160" s="95"/>
      <c r="M160" s="95"/>
      <c r="N160" s="94"/>
      <c r="O160" s="94"/>
      <c r="P160" s="94"/>
      <c r="Q160" s="94"/>
      <c r="R160" s="59"/>
      <c r="S160" s="40"/>
      <c r="T160" s="97"/>
      <c r="U160" s="95"/>
      <c r="V160" s="95"/>
      <c r="W160" s="95"/>
      <c r="X160" s="40"/>
      <c r="Y160" s="97"/>
      <c r="Z160" s="95" t="s">
        <v>730</v>
      </c>
      <c r="AA160" s="94" t="s">
        <v>731</v>
      </c>
      <c r="AB160" s="95" t="s">
        <v>732</v>
      </c>
      <c r="AC160" s="95"/>
      <c r="AD160" s="1">
        <v>42579</v>
      </c>
      <c r="AE160" s="1"/>
      <c r="AF160" s="1">
        <v>42579</v>
      </c>
      <c r="AG160" s="18">
        <v>132000</v>
      </c>
      <c r="AH160" s="61">
        <f t="shared" si="67"/>
        <v>0.92307692307692313</v>
      </c>
      <c r="AI160" s="94"/>
      <c r="AJ160" s="48"/>
      <c r="AK160" s="94"/>
      <c r="AL160" s="94"/>
      <c r="AM160" s="94"/>
      <c r="AN160" s="96"/>
      <c r="AO160" s="94"/>
      <c r="AP160" s="14"/>
      <c r="AQ160" s="98" t="str">
        <f t="shared" ref="AQ160" si="73">C160</f>
        <v>박혜수</v>
      </c>
      <c r="AR160" s="16">
        <v>42579</v>
      </c>
      <c r="AS160" s="16">
        <v>42579</v>
      </c>
      <c r="AT160" s="7"/>
      <c r="AU160" s="14"/>
      <c r="AV160" s="16"/>
      <c r="AW160" s="14"/>
      <c r="AX160" s="75"/>
      <c r="AY160" s="82"/>
      <c r="AZ160" s="75"/>
      <c r="BA160" s="82"/>
      <c r="BB160" s="75"/>
      <c r="BC160" s="82"/>
      <c r="BD160" s="75"/>
      <c r="BE160" s="82"/>
      <c r="BF160" s="75"/>
      <c r="BG160" s="82"/>
      <c r="BH160" s="75"/>
      <c r="BI160" s="82"/>
      <c r="BJ160" s="75"/>
      <c r="BK160" s="82"/>
    </row>
  </sheetData>
  <mergeCells count="55">
    <mergeCell ref="BB4:BC4"/>
    <mergeCell ref="BD4:BE4"/>
    <mergeCell ref="BF4:BG4"/>
    <mergeCell ref="BH4:BI4"/>
    <mergeCell ref="BJ4:BK4"/>
    <mergeCell ref="AD4:AD5"/>
    <mergeCell ref="AZ4:BA4"/>
    <mergeCell ref="AF4:AF5"/>
    <mergeCell ref="AG4:AG5"/>
    <mergeCell ref="AH4:AH5"/>
    <mergeCell ref="AI4:AI5"/>
    <mergeCell ref="AJ4:AJ5"/>
    <mergeCell ref="AK4:AK5"/>
    <mergeCell ref="AR4:AR5"/>
    <mergeCell ref="AS4:AS5"/>
    <mergeCell ref="AT4:AU4"/>
    <mergeCell ref="AV4:AW4"/>
    <mergeCell ref="AX4:AY4"/>
    <mergeCell ref="K4:K5"/>
    <mergeCell ref="L4:L5"/>
    <mergeCell ref="M4:M5"/>
    <mergeCell ref="N4:N5"/>
    <mergeCell ref="O4:O5"/>
    <mergeCell ref="P4:P5"/>
    <mergeCell ref="AI3:AK3"/>
    <mergeCell ref="AL3:AL5"/>
    <mergeCell ref="AM3:AO3"/>
    <mergeCell ref="AP3:AP5"/>
    <mergeCell ref="AE4:AE5"/>
    <mergeCell ref="Q4:Q5"/>
    <mergeCell ref="R4:R5"/>
    <mergeCell ref="S4:S5"/>
    <mergeCell ref="T4:T5"/>
    <mergeCell ref="U4:U5"/>
    <mergeCell ref="V4:Y4"/>
    <mergeCell ref="Z4:Z5"/>
    <mergeCell ref="AA4:AA5"/>
    <mergeCell ref="AB4:AB5"/>
    <mergeCell ref="AC4:AC5"/>
    <mergeCell ref="A2:BG2"/>
    <mergeCell ref="A3:A5"/>
    <mergeCell ref="B3:D4"/>
    <mergeCell ref="E3:E5"/>
    <mergeCell ref="F3:F5"/>
    <mergeCell ref="G3:G5"/>
    <mergeCell ref="H3:J4"/>
    <mergeCell ref="K3:T3"/>
    <mergeCell ref="U3:Y3"/>
    <mergeCell ref="Z3:AH3"/>
    <mergeCell ref="AQ3:AS3"/>
    <mergeCell ref="AT3:BK3"/>
    <mergeCell ref="AM4:AM5"/>
    <mergeCell ref="AN4:AN5"/>
    <mergeCell ref="AO4:AO5"/>
    <mergeCell ref="AQ4:AQ5"/>
  </mergeCells>
  <phoneticPr fontId="7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BM166"/>
  <sheetViews>
    <sheetView topLeftCell="A17" zoomScale="70" zoomScaleNormal="70" workbookViewId="0">
      <selection activeCell="G33" sqref="G33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hidden="1" customWidth="1"/>
    <col min="12" max="12" width="45.75" style="8" hidden="1" customWidth="1"/>
    <col min="13" max="13" width="11" style="8" hidden="1" customWidth="1"/>
    <col min="14" max="14" width="16.75" style="8" hidden="1" customWidth="1"/>
    <col min="15" max="15" width="17.25" style="8" hidden="1" customWidth="1"/>
    <col min="16" max="16" width="27.25" style="8" hidden="1" customWidth="1"/>
    <col min="17" max="17" width="15.875" style="8" hidden="1" customWidth="1"/>
    <col min="18" max="18" width="13.5" style="9" hidden="1" customWidth="1"/>
    <col min="19" max="19" width="13.5" style="3" hidden="1" customWidth="1"/>
    <col min="20" max="20" width="9.25" style="10" hidden="1" customWidth="1"/>
    <col min="21" max="21" width="11" style="8" hidden="1" customWidth="1"/>
    <col min="22" max="22" width="30.125" style="8" hidden="1" customWidth="1"/>
    <col min="23" max="23" width="9.25" style="8" hidden="1" customWidth="1"/>
    <col min="24" max="24" width="13.5" style="8" hidden="1" customWidth="1"/>
    <col min="25" max="25" width="9.25" style="10" hidden="1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76.75" style="8" customWidth="1"/>
    <col min="36" max="36" width="9.25" style="13" customWidth="1"/>
    <col min="37" max="37" width="127" style="8" customWidth="1"/>
    <col min="38" max="38" width="19.625" style="3" customWidth="1"/>
    <col min="39" max="39" width="81.75" style="3" customWidth="1"/>
    <col min="40" max="40" width="11.375" style="4" customWidth="1"/>
    <col min="41" max="41" width="19.625" style="3" customWidth="1"/>
    <col min="42" max="42" width="16.375" style="3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4.25" style="6" bestFit="1" customWidth="1"/>
    <col min="50" max="50" width="10.625" style="3" bestFit="1" customWidth="1"/>
    <col min="51" max="51" width="13" style="3" bestFit="1" customWidth="1"/>
    <col min="52" max="52" width="9.625" style="3" bestFit="1" customWidth="1"/>
    <col min="53" max="53" width="13" style="3" bestFit="1" customWidth="1"/>
    <col min="54" max="54" width="10.625" style="3" bestFit="1" customWidth="1"/>
    <col min="55" max="55" width="13" style="3" bestFit="1" customWidth="1"/>
    <col min="56" max="56" width="10.625" style="3" bestFit="1" customWidth="1"/>
    <col min="57" max="57" width="13" style="3" bestFit="1" customWidth="1"/>
    <col min="58" max="58" width="10.625" style="3" bestFit="1" customWidth="1"/>
    <col min="59" max="59" width="13" style="3" bestFit="1" customWidth="1"/>
    <col min="60" max="60" width="10.625" style="3" bestFit="1" customWidth="1"/>
    <col min="61" max="61" width="13" style="3" bestFit="1" customWidth="1"/>
    <col min="62" max="62" width="10.625" style="3" bestFit="1" customWidth="1"/>
    <col min="63" max="63" width="13" style="3" bestFit="1" customWidth="1"/>
    <col min="64" max="16384" width="3.625" style="3"/>
  </cols>
  <sheetData>
    <row r="1" spans="1:63" ht="29.25" customHeight="1">
      <c r="A1" s="165" t="s">
        <v>187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  <c r="BE1" s="165"/>
      <c r="BF1" s="165"/>
      <c r="BG1" s="165"/>
      <c r="BH1" s="165"/>
      <c r="BI1" s="165"/>
      <c r="BJ1" s="165"/>
      <c r="BK1" s="165"/>
    </row>
    <row r="2" spans="1:63" ht="29.25" customHeight="1">
      <c r="A2" s="185" t="s">
        <v>0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  <c r="AM2" s="185"/>
      <c r="AN2" s="185"/>
      <c r="AO2" s="185"/>
      <c r="AP2" s="185"/>
      <c r="AQ2" s="185"/>
      <c r="AR2" s="185"/>
      <c r="AS2" s="185"/>
      <c r="AT2" s="185"/>
      <c r="AU2" s="185"/>
      <c r="AV2" s="185"/>
      <c r="AW2" s="185"/>
      <c r="AX2" s="185"/>
      <c r="AY2" s="185"/>
      <c r="AZ2" s="185"/>
      <c r="BA2" s="185"/>
      <c r="BB2" s="185"/>
      <c r="BC2" s="185"/>
      <c r="BD2" s="185"/>
      <c r="BE2" s="185"/>
      <c r="BF2" s="185"/>
      <c r="BG2" s="185"/>
      <c r="BH2" s="185"/>
      <c r="BI2" s="185"/>
      <c r="BJ2" s="185"/>
      <c r="BK2" s="185"/>
    </row>
    <row r="3" spans="1:63" ht="29.25" customHeight="1">
      <c r="A3" s="166" t="s">
        <v>1</v>
      </c>
      <c r="B3" s="167" t="s">
        <v>2</v>
      </c>
      <c r="C3" s="168"/>
      <c r="D3" s="169"/>
      <c r="E3" s="162" t="s">
        <v>3</v>
      </c>
      <c r="F3" s="162" t="s">
        <v>4</v>
      </c>
      <c r="G3" s="163" t="s">
        <v>5</v>
      </c>
      <c r="H3" s="163" t="s">
        <v>6</v>
      </c>
      <c r="I3" s="163"/>
      <c r="J3" s="163"/>
      <c r="K3" s="163" t="s">
        <v>7</v>
      </c>
      <c r="L3" s="163"/>
      <c r="M3" s="163"/>
      <c r="N3" s="163"/>
      <c r="O3" s="163"/>
      <c r="P3" s="163"/>
      <c r="Q3" s="163"/>
      <c r="R3" s="163"/>
      <c r="S3" s="163"/>
      <c r="T3" s="163"/>
      <c r="U3" s="163" t="s">
        <v>8</v>
      </c>
      <c r="V3" s="163"/>
      <c r="W3" s="163"/>
      <c r="X3" s="163"/>
      <c r="Y3" s="163"/>
      <c r="Z3" s="163" t="s">
        <v>9</v>
      </c>
      <c r="AA3" s="163"/>
      <c r="AB3" s="163"/>
      <c r="AC3" s="163"/>
      <c r="AD3" s="163"/>
      <c r="AE3" s="163"/>
      <c r="AF3" s="163"/>
      <c r="AG3" s="163"/>
      <c r="AH3" s="163"/>
      <c r="AI3" s="162" t="s">
        <v>10</v>
      </c>
      <c r="AJ3" s="162"/>
      <c r="AK3" s="162"/>
      <c r="AL3" s="162" t="s">
        <v>11</v>
      </c>
      <c r="AM3" s="162" t="s">
        <v>12</v>
      </c>
      <c r="AN3" s="162"/>
      <c r="AO3" s="162"/>
      <c r="AP3" s="162" t="s">
        <v>13</v>
      </c>
      <c r="AQ3" s="162" t="s">
        <v>14</v>
      </c>
      <c r="AR3" s="162"/>
      <c r="AS3" s="162"/>
      <c r="AT3" s="162" t="s">
        <v>15</v>
      </c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</row>
    <row r="4" spans="1:63" ht="29.25" customHeight="1">
      <c r="A4" s="166"/>
      <c r="B4" s="170"/>
      <c r="C4" s="171"/>
      <c r="D4" s="172"/>
      <c r="E4" s="162"/>
      <c r="F4" s="162"/>
      <c r="G4" s="163"/>
      <c r="H4" s="163"/>
      <c r="I4" s="163"/>
      <c r="J4" s="163"/>
      <c r="K4" s="164" t="s">
        <v>16</v>
      </c>
      <c r="L4" s="163" t="s">
        <v>17</v>
      </c>
      <c r="M4" s="163" t="s">
        <v>18</v>
      </c>
      <c r="N4" s="162" t="s">
        <v>19</v>
      </c>
      <c r="O4" s="162" t="s">
        <v>20</v>
      </c>
      <c r="P4" s="162" t="s">
        <v>21</v>
      </c>
      <c r="Q4" s="162" t="s">
        <v>22</v>
      </c>
      <c r="R4" s="176" t="s">
        <v>23</v>
      </c>
      <c r="S4" s="163" t="s">
        <v>24</v>
      </c>
      <c r="T4" s="164" t="s">
        <v>25</v>
      </c>
      <c r="U4" s="163" t="s">
        <v>26</v>
      </c>
      <c r="V4" s="163" t="s">
        <v>27</v>
      </c>
      <c r="W4" s="163"/>
      <c r="X4" s="163"/>
      <c r="Y4" s="163"/>
      <c r="Z4" s="163" t="s">
        <v>28</v>
      </c>
      <c r="AA4" s="163" t="s">
        <v>29</v>
      </c>
      <c r="AB4" s="163" t="s">
        <v>30</v>
      </c>
      <c r="AC4" s="163" t="s">
        <v>31</v>
      </c>
      <c r="AD4" s="163" t="s">
        <v>32</v>
      </c>
      <c r="AE4" s="163" t="s">
        <v>33</v>
      </c>
      <c r="AF4" s="163" t="s">
        <v>34</v>
      </c>
      <c r="AG4" s="163" t="s">
        <v>35</v>
      </c>
      <c r="AH4" s="175" t="s">
        <v>51</v>
      </c>
      <c r="AI4" s="162" t="s">
        <v>36</v>
      </c>
      <c r="AJ4" s="173" t="s">
        <v>37</v>
      </c>
      <c r="AK4" s="162" t="s">
        <v>38</v>
      </c>
      <c r="AL4" s="162"/>
      <c r="AM4" s="162" t="s">
        <v>36</v>
      </c>
      <c r="AN4" s="173" t="s">
        <v>37</v>
      </c>
      <c r="AO4" s="162" t="s">
        <v>53</v>
      </c>
      <c r="AP4" s="162"/>
      <c r="AQ4" s="162" t="s">
        <v>54</v>
      </c>
      <c r="AR4" s="162" t="s">
        <v>55</v>
      </c>
      <c r="AS4" s="162" t="s">
        <v>56</v>
      </c>
      <c r="AT4" s="162" t="s">
        <v>39</v>
      </c>
      <c r="AU4" s="162"/>
      <c r="AV4" s="162" t="s">
        <v>40</v>
      </c>
      <c r="AW4" s="162"/>
      <c r="AX4" s="161" t="s">
        <v>209</v>
      </c>
      <c r="AY4" s="161"/>
      <c r="AZ4" s="161" t="s">
        <v>258</v>
      </c>
      <c r="BA4" s="161"/>
      <c r="BB4" s="161" t="s">
        <v>392</v>
      </c>
      <c r="BC4" s="161"/>
      <c r="BD4" s="161" t="s">
        <v>517</v>
      </c>
      <c r="BE4" s="161"/>
      <c r="BF4" s="161" t="s">
        <v>552</v>
      </c>
      <c r="BG4" s="161"/>
      <c r="BH4" s="161" t="s">
        <v>647</v>
      </c>
      <c r="BI4" s="161"/>
      <c r="BJ4" s="161" t="s">
        <v>733</v>
      </c>
      <c r="BK4" s="161"/>
    </row>
    <row r="5" spans="1:63" ht="29.25" customHeight="1">
      <c r="A5" s="166"/>
      <c r="B5" s="101" t="s">
        <v>41</v>
      </c>
      <c r="C5" s="101" t="s">
        <v>42</v>
      </c>
      <c r="D5" s="101" t="s">
        <v>57</v>
      </c>
      <c r="E5" s="162"/>
      <c r="F5" s="162"/>
      <c r="G5" s="163"/>
      <c r="H5" s="105" t="s">
        <v>43</v>
      </c>
      <c r="I5" s="105" t="s">
        <v>44</v>
      </c>
      <c r="J5" s="105" t="s">
        <v>45</v>
      </c>
      <c r="K5" s="164"/>
      <c r="L5" s="163"/>
      <c r="M5" s="163"/>
      <c r="N5" s="162"/>
      <c r="O5" s="162"/>
      <c r="P5" s="162"/>
      <c r="Q5" s="162"/>
      <c r="R5" s="177"/>
      <c r="S5" s="163"/>
      <c r="T5" s="164"/>
      <c r="U5" s="163"/>
      <c r="V5" s="105" t="s">
        <v>28</v>
      </c>
      <c r="W5" s="105" t="s">
        <v>46</v>
      </c>
      <c r="X5" s="105" t="s">
        <v>47</v>
      </c>
      <c r="Y5" s="102" t="s">
        <v>48</v>
      </c>
      <c r="Z5" s="163"/>
      <c r="AA5" s="163"/>
      <c r="AB5" s="163"/>
      <c r="AC5" s="163"/>
      <c r="AD5" s="163"/>
      <c r="AE5" s="163"/>
      <c r="AF5" s="163"/>
      <c r="AG5" s="163"/>
      <c r="AH5" s="163"/>
      <c r="AI5" s="162"/>
      <c r="AJ5" s="173"/>
      <c r="AK5" s="162"/>
      <c r="AL5" s="162"/>
      <c r="AM5" s="162"/>
      <c r="AN5" s="173"/>
      <c r="AO5" s="162"/>
      <c r="AP5" s="162"/>
      <c r="AQ5" s="162"/>
      <c r="AR5" s="162"/>
      <c r="AS5" s="162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  <c r="BF5" s="7" t="s">
        <v>49</v>
      </c>
      <c r="BG5" s="5" t="s">
        <v>50</v>
      </c>
      <c r="BH5" s="7" t="s">
        <v>49</v>
      </c>
      <c r="BI5" s="5" t="s">
        <v>50</v>
      </c>
      <c r="BJ5" s="7" t="s">
        <v>49</v>
      </c>
      <c r="BK5" s="5" t="s">
        <v>50</v>
      </c>
    </row>
    <row r="6" spans="1:63" ht="29.25" customHeight="1">
      <c r="A6" s="104"/>
      <c r="B6" s="101"/>
      <c r="C6" s="101"/>
      <c r="D6" s="101"/>
      <c r="E6" s="101"/>
      <c r="F6" s="101"/>
      <c r="G6" s="105"/>
      <c r="H6" s="105"/>
      <c r="I6" s="105"/>
      <c r="J6" s="17">
        <f>SUM(J7:J166)</f>
        <v>4065219520</v>
      </c>
      <c r="K6" s="102"/>
      <c r="L6" s="105"/>
      <c r="M6" s="20"/>
      <c r="N6" s="101"/>
      <c r="O6" s="101"/>
      <c r="P6" s="101"/>
      <c r="Q6" s="101"/>
      <c r="R6" s="59"/>
      <c r="S6" s="40"/>
      <c r="T6" s="102"/>
      <c r="U6" s="105"/>
      <c r="V6" s="105"/>
      <c r="W6" s="105"/>
      <c r="X6" s="40"/>
      <c r="Y6" s="102"/>
      <c r="Z6" s="105"/>
      <c r="AA6" s="105"/>
      <c r="AB6" s="105"/>
      <c r="AC6" s="105"/>
      <c r="AD6" s="105"/>
      <c r="AE6" s="105"/>
      <c r="AF6" s="105"/>
      <c r="AG6" s="17">
        <f>SUM(AG7:AG166)</f>
        <v>3796528240</v>
      </c>
      <c r="AH6" s="61">
        <f>SUM(AG6/J6)</f>
        <v>0.93390485343335161</v>
      </c>
      <c r="AI6" s="101"/>
      <c r="AJ6" s="48"/>
      <c r="AK6" s="101"/>
      <c r="AL6" s="101"/>
      <c r="AM6" s="101"/>
      <c r="AN6" s="103"/>
      <c r="AO6" s="101"/>
      <c r="AP6" s="14"/>
      <c r="AQ6" s="101"/>
      <c r="AR6" s="101"/>
      <c r="AS6" s="101"/>
      <c r="AT6" s="7"/>
      <c r="AU6" s="74"/>
      <c r="AV6" s="7"/>
      <c r="AW6" s="5"/>
      <c r="AX6" s="92"/>
      <c r="AY6" s="82"/>
      <c r="AZ6" s="75"/>
      <c r="BA6" s="82"/>
      <c r="BB6" s="75"/>
      <c r="BC6" s="82"/>
      <c r="BD6" s="75"/>
      <c r="BE6" s="82"/>
      <c r="BF6" s="75"/>
      <c r="BG6" s="82"/>
      <c r="BH6" s="75"/>
      <c r="BI6" s="82"/>
      <c r="BJ6" s="75"/>
      <c r="BK6" s="82"/>
    </row>
    <row r="7" spans="1:63" ht="29.25" customHeight="1">
      <c r="A7" s="24">
        <v>1</v>
      </c>
      <c r="B7" s="26" t="s">
        <v>75</v>
      </c>
      <c r="C7" s="26" t="s">
        <v>76</v>
      </c>
      <c r="D7" s="25">
        <v>42370</v>
      </c>
      <c r="E7" s="26" t="s">
        <v>52</v>
      </c>
      <c r="F7" s="26" t="s">
        <v>120</v>
      </c>
      <c r="G7" s="27" t="s">
        <v>113</v>
      </c>
      <c r="H7" s="27" t="str">
        <f>G7</f>
        <v>2016년도 한국만화영상진흥원 시설관리(시설, 경비, 미화) 용역</v>
      </c>
      <c r="I7" s="27" t="s">
        <v>114</v>
      </c>
      <c r="J7" s="28">
        <v>934560000</v>
      </c>
      <c r="K7" s="25">
        <v>42347</v>
      </c>
      <c r="L7" s="27" t="s">
        <v>115</v>
      </c>
      <c r="M7" s="37">
        <v>0.87744999999999995</v>
      </c>
      <c r="N7" s="26" t="s">
        <v>116</v>
      </c>
      <c r="O7" s="26" t="s">
        <v>117</v>
      </c>
      <c r="P7" s="26" t="s">
        <v>118</v>
      </c>
      <c r="Q7" s="26" t="s">
        <v>122</v>
      </c>
      <c r="R7" s="60">
        <f>J7</f>
        <v>934560000</v>
      </c>
      <c r="S7" s="41">
        <v>925628000</v>
      </c>
      <c r="T7" s="29">
        <v>42353</v>
      </c>
      <c r="U7" s="27">
        <v>735</v>
      </c>
      <c r="V7" s="27" t="s">
        <v>119</v>
      </c>
      <c r="W7" s="27" t="s">
        <v>123</v>
      </c>
      <c r="X7" s="41">
        <v>812312370</v>
      </c>
      <c r="Y7" s="29"/>
      <c r="Z7" s="27" t="s">
        <v>119</v>
      </c>
      <c r="AA7" s="26" t="s">
        <v>758</v>
      </c>
      <c r="AB7" s="27" t="s">
        <v>123</v>
      </c>
      <c r="AC7" s="27">
        <v>1</v>
      </c>
      <c r="AD7" s="25">
        <v>42370</v>
      </c>
      <c r="AE7" s="25">
        <v>42370</v>
      </c>
      <c r="AF7" s="25">
        <v>42735</v>
      </c>
      <c r="AG7" s="28">
        <v>812312370</v>
      </c>
      <c r="AH7" s="62">
        <f>SUM(AG7/S7)</f>
        <v>0.87757972965381337</v>
      </c>
      <c r="AI7" s="26"/>
      <c r="AJ7" s="49"/>
      <c r="AK7" s="26"/>
      <c r="AL7" s="26"/>
      <c r="AM7" s="26"/>
      <c r="AN7" s="31"/>
      <c r="AO7" s="26"/>
      <c r="AP7" s="35"/>
      <c r="AQ7" s="24" t="s">
        <v>103</v>
      </c>
      <c r="AR7" s="32"/>
      <c r="AS7" s="32"/>
      <c r="AT7" s="33"/>
      <c r="AU7" s="35"/>
      <c r="AV7" s="32"/>
      <c r="AW7" s="35"/>
      <c r="AX7" s="32">
        <v>42404</v>
      </c>
      <c r="AY7" s="83">
        <v>67692690</v>
      </c>
      <c r="AZ7" s="32">
        <v>42438</v>
      </c>
      <c r="BA7" s="83">
        <v>67692690</v>
      </c>
      <c r="BB7" s="32">
        <v>42465</v>
      </c>
      <c r="BC7" s="83">
        <v>67692690</v>
      </c>
      <c r="BD7" s="32">
        <v>42494</v>
      </c>
      <c r="BE7" s="83">
        <v>67692690</v>
      </c>
      <c r="BF7" s="32">
        <v>42529</v>
      </c>
      <c r="BG7" s="83">
        <v>67221630</v>
      </c>
      <c r="BH7" s="32">
        <v>42556</v>
      </c>
      <c r="BI7" s="83">
        <v>67692700</v>
      </c>
      <c r="BJ7" s="32">
        <v>42587</v>
      </c>
      <c r="BK7" s="83">
        <v>67692700</v>
      </c>
    </row>
    <row r="8" spans="1:63" ht="29.25" customHeight="1">
      <c r="A8" s="24">
        <v>2</v>
      </c>
      <c r="B8" s="26" t="s">
        <v>75</v>
      </c>
      <c r="C8" s="26" t="s">
        <v>76</v>
      </c>
      <c r="D8" s="25">
        <v>42373</v>
      </c>
      <c r="E8" s="26" t="s">
        <v>52</v>
      </c>
      <c r="F8" s="26" t="s">
        <v>60</v>
      </c>
      <c r="G8" s="27" t="s">
        <v>97</v>
      </c>
      <c r="H8" s="27" t="str">
        <f t="shared" ref="H8:H41" si="0">G8</f>
        <v>2016년도 승강기 및 에스컬레이터 유지보수</v>
      </c>
      <c r="I8" s="27" t="s">
        <v>98</v>
      </c>
      <c r="J8" s="28">
        <v>10977120</v>
      </c>
      <c r="K8" s="29"/>
      <c r="L8" s="27"/>
      <c r="M8" s="37"/>
      <c r="N8" s="26"/>
      <c r="O8" s="26"/>
      <c r="P8" s="26"/>
      <c r="Q8" s="26"/>
      <c r="R8" s="60"/>
      <c r="S8" s="43"/>
      <c r="T8" s="29"/>
      <c r="U8" s="27"/>
      <c r="V8" s="27"/>
      <c r="W8" s="27"/>
      <c r="X8" s="43"/>
      <c r="Y8" s="29"/>
      <c r="Z8" s="27" t="s">
        <v>100</v>
      </c>
      <c r="AA8" s="26" t="s">
        <v>101</v>
      </c>
      <c r="AB8" s="27" t="s">
        <v>102</v>
      </c>
      <c r="AC8" s="27"/>
      <c r="AD8" s="25">
        <v>42373</v>
      </c>
      <c r="AE8" s="25">
        <v>42373</v>
      </c>
      <c r="AF8" s="25">
        <v>42735</v>
      </c>
      <c r="AG8" s="28">
        <v>10686720</v>
      </c>
      <c r="AH8" s="62">
        <f>SUM(AG8/J8)</f>
        <v>0.97354497354497349</v>
      </c>
      <c r="AI8" s="26"/>
      <c r="AJ8" s="49"/>
      <c r="AK8" s="26"/>
      <c r="AL8" s="26"/>
      <c r="AM8" s="26"/>
      <c r="AN8" s="31"/>
      <c r="AO8" s="26"/>
      <c r="AP8" s="35"/>
      <c r="AQ8" s="24" t="s">
        <v>216</v>
      </c>
      <c r="AR8" s="32"/>
      <c r="AS8" s="32"/>
      <c r="AT8" s="33"/>
      <c r="AU8" s="35"/>
      <c r="AV8" s="32"/>
      <c r="AW8" s="35"/>
      <c r="AX8" s="32">
        <v>42404</v>
      </c>
      <c r="AY8" s="83">
        <v>890560</v>
      </c>
      <c r="AZ8" s="32">
        <v>42433</v>
      </c>
      <c r="BA8" s="83">
        <v>890560</v>
      </c>
      <c r="BB8" s="32">
        <v>42465</v>
      </c>
      <c r="BC8" s="83">
        <v>890560</v>
      </c>
      <c r="BD8" s="32">
        <v>42499</v>
      </c>
      <c r="BE8" s="83">
        <v>890560</v>
      </c>
      <c r="BF8" s="32">
        <v>42529</v>
      </c>
      <c r="BG8" s="83">
        <v>890560</v>
      </c>
      <c r="BH8" s="32">
        <v>42555</v>
      </c>
      <c r="BI8" s="83">
        <v>890560</v>
      </c>
      <c r="BJ8" s="32">
        <v>42587</v>
      </c>
      <c r="BK8" s="83">
        <v>890560</v>
      </c>
    </row>
    <row r="9" spans="1:63" ht="29.25" customHeight="1">
      <c r="A9" s="104">
        <v>3</v>
      </c>
      <c r="B9" s="101" t="s">
        <v>83</v>
      </c>
      <c r="C9" s="101" t="s">
        <v>84</v>
      </c>
      <c r="D9" s="1">
        <v>42374</v>
      </c>
      <c r="E9" s="101" t="s">
        <v>52</v>
      </c>
      <c r="F9" s="101" t="s">
        <v>60</v>
      </c>
      <c r="G9" s="105" t="s">
        <v>85</v>
      </c>
      <c r="H9" s="105" t="str">
        <f>G9</f>
        <v>문화공감 3.0 카툰공감100 「시니어 만화교실」, 「만화시민기자양성교실」 운영 용역</v>
      </c>
      <c r="I9" s="105" t="s">
        <v>86</v>
      </c>
      <c r="J9" s="18">
        <v>20000000</v>
      </c>
      <c r="K9" s="102"/>
      <c r="L9" s="105"/>
      <c r="M9" s="20"/>
      <c r="N9" s="101"/>
      <c r="O9" s="101"/>
      <c r="P9" s="101"/>
      <c r="Q9" s="101"/>
      <c r="R9" s="59"/>
      <c r="S9" s="40"/>
      <c r="T9" s="102"/>
      <c r="U9" s="105"/>
      <c r="V9" s="105"/>
      <c r="W9" s="105"/>
      <c r="X9" s="40"/>
      <c r="Y9" s="102"/>
      <c r="Z9" s="105" t="s">
        <v>87</v>
      </c>
      <c r="AA9" s="101" t="s">
        <v>88</v>
      </c>
      <c r="AB9" s="105" t="s">
        <v>89</v>
      </c>
      <c r="AC9" s="105"/>
      <c r="AD9" s="1">
        <v>42376</v>
      </c>
      <c r="AE9" s="1">
        <v>42376</v>
      </c>
      <c r="AF9" s="1">
        <v>42490</v>
      </c>
      <c r="AG9" s="18">
        <v>19400000</v>
      </c>
      <c r="AH9" s="61">
        <f t="shared" ref="AH9:AH20" si="1">SUM(AG9/J9)</f>
        <v>0.97</v>
      </c>
      <c r="AI9" s="101"/>
      <c r="AJ9" s="48"/>
      <c r="AK9" s="101"/>
      <c r="AL9" s="101"/>
      <c r="AM9" s="101"/>
      <c r="AN9" s="103"/>
      <c r="AO9" s="101"/>
      <c r="AP9" s="14"/>
      <c r="AQ9" s="104" t="str">
        <f t="shared" ref="AQ9:AQ13" si="2">C9</f>
        <v>안윤선</v>
      </c>
      <c r="AR9" s="16">
        <v>42489</v>
      </c>
      <c r="AS9" s="16">
        <v>42489</v>
      </c>
      <c r="AT9" s="7"/>
      <c r="AU9" s="14"/>
      <c r="AV9" s="16">
        <v>42493</v>
      </c>
      <c r="AW9" s="14">
        <f>SUM(AG9-AU9)</f>
        <v>19400000</v>
      </c>
      <c r="AX9" s="92"/>
      <c r="AY9" s="82"/>
      <c r="AZ9" s="75"/>
      <c r="BA9" s="82"/>
      <c r="BB9" s="75"/>
      <c r="BC9" s="82"/>
      <c r="BD9" s="75"/>
      <c r="BE9" s="82"/>
      <c r="BF9" s="75"/>
      <c r="BG9" s="82"/>
      <c r="BH9" s="75"/>
      <c r="BI9" s="82"/>
      <c r="BJ9" s="75"/>
      <c r="BK9" s="82"/>
    </row>
    <row r="10" spans="1:63" ht="29.25" customHeight="1">
      <c r="A10" s="104">
        <v>4</v>
      </c>
      <c r="B10" s="101" t="s">
        <v>58</v>
      </c>
      <c r="C10" s="101" t="s">
        <v>65</v>
      </c>
      <c r="D10" s="1">
        <v>42376</v>
      </c>
      <c r="E10" s="101" t="s">
        <v>52</v>
      </c>
      <c r="F10" s="101" t="s">
        <v>60</v>
      </c>
      <c r="G10" s="105" t="s">
        <v>61</v>
      </c>
      <c r="H10" s="105" t="str">
        <f>G10</f>
        <v xml:space="preserve">「Webtoon Playground」 전시미디어 콘텐츠 제작 용역 </v>
      </c>
      <c r="I10" s="105" t="s">
        <v>62</v>
      </c>
      <c r="J10" s="18">
        <v>12100000</v>
      </c>
      <c r="K10" s="102"/>
      <c r="L10" s="105"/>
      <c r="M10" s="20"/>
      <c r="N10" s="101"/>
      <c r="O10" s="101"/>
      <c r="P10" s="101"/>
      <c r="Q10" s="101"/>
      <c r="R10" s="59"/>
      <c r="S10" s="40"/>
      <c r="T10" s="102"/>
      <c r="U10" s="105"/>
      <c r="V10" s="105"/>
      <c r="W10" s="105"/>
      <c r="X10" s="40"/>
      <c r="Y10" s="102"/>
      <c r="Z10" s="105" t="s">
        <v>63</v>
      </c>
      <c r="AA10" s="101" t="s">
        <v>64</v>
      </c>
      <c r="AB10" s="105" t="s">
        <v>59</v>
      </c>
      <c r="AC10" s="105"/>
      <c r="AD10" s="1">
        <v>42377</v>
      </c>
      <c r="AE10" s="1">
        <v>42380</v>
      </c>
      <c r="AF10" s="1">
        <v>42400</v>
      </c>
      <c r="AG10" s="18">
        <v>11000000</v>
      </c>
      <c r="AH10" s="61">
        <f t="shared" si="1"/>
        <v>0.90909090909090906</v>
      </c>
      <c r="AI10" s="101"/>
      <c r="AJ10" s="48"/>
      <c r="AK10" s="101"/>
      <c r="AL10" s="101"/>
      <c r="AM10" s="101"/>
      <c r="AN10" s="103"/>
      <c r="AO10" s="101"/>
      <c r="AP10" s="14"/>
      <c r="AQ10" s="104" t="str">
        <f t="shared" si="2"/>
        <v>박은주</v>
      </c>
      <c r="AR10" s="16">
        <v>42400</v>
      </c>
      <c r="AS10" s="16">
        <v>42404</v>
      </c>
      <c r="AT10" s="7"/>
      <c r="AU10" s="14"/>
      <c r="AV10" s="16">
        <v>42405</v>
      </c>
      <c r="AW10" s="14">
        <f>SUM(AG10-AU10)</f>
        <v>11000000</v>
      </c>
      <c r="AX10" s="92"/>
      <c r="AY10" s="82"/>
      <c r="AZ10" s="75"/>
      <c r="BA10" s="82"/>
      <c r="BB10" s="75"/>
      <c r="BC10" s="82"/>
      <c r="BD10" s="75"/>
      <c r="BE10" s="82"/>
      <c r="BF10" s="75"/>
      <c r="BG10" s="82"/>
      <c r="BH10" s="75"/>
      <c r="BI10" s="82"/>
      <c r="BJ10" s="75"/>
      <c r="BK10" s="82"/>
    </row>
    <row r="11" spans="1:63" ht="29.25" customHeight="1">
      <c r="A11" s="104">
        <v>5</v>
      </c>
      <c r="B11" s="101" t="s">
        <v>58</v>
      </c>
      <c r="C11" s="101" t="s">
        <v>65</v>
      </c>
      <c r="D11" s="1">
        <v>42376</v>
      </c>
      <c r="E11" s="101" t="s">
        <v>52</v>
      </c>
      <c r="F11" s="101" t="s">
        <v>60</v>
      </c>
      <c r="G11" s="105" t="s">
        <v>78</v>
      </c>
      <c r="H11" s="105" t="str">
        <f>G11</f>
        <v>「Webtoon Playground」 전시 설치 용역</v>
      </c>
      <c r="I11" s="105" t="s">
        <v>79</v>
      </c>
      <c r="J11" s="18">
        <v>19800000</v>
      </c>
      <c r="K11" s="102"/>
      <c r="L11" s="105"/>
      <c r="M11" s="20"/>
      <c r="N11" s="101"/>
      <c r="O11" s="101"/>
      <c r="P11" s="101"/>
      <c r="Q11" s="101"/>
      <c r="R11" s="59"/>
      <c r="S11" s="40"/>
      <c r="T11" s="102"/>
      <c r="U11" s="105"/>
      <c r="V11" s="105"/>
      <c r="W11" s="105"/>
      <c r="X11" s="40"/>
      <c r="Y11" s="102"/>
      <c r="Z11" s="105" t="s">
        <v>80</v>
      </c>
      <c r="AA11" s="101" t="s">
        <v>81</v>
      </c>
      <c r="AB11" s="105" t="s">
        <v>82</v>
      </c>
      <c r="AC11" s="105"/>
      <c r="AD11" s="1">
        <v>42377</v>
      </c>
      <c r="AE11" s="1">
        <v>42380</v>
      </c>
      <c r="AF11" s="1">
        <v>42426</v>
      </c>
      <c r="AG11" s="18">
        <v>19500000</v>
      </c>
      <c r="AH11" s="61">
        <f t="shared" si="1"/>
        <v>0.98484848484848486</v>
      </c>
      <c r="AI11" s="101"/>
      <c r="AJ11" s="48"/>
      <c r="AK11" s="101"/>
      <c r="AL11" s="101"/>
      <c r="AM11" s="101"/>
      <c r="AN11" s="103"/>
      <c r="AO11" s="101"/>
      <c r="AP11" s="14"/>
      <c r="AQ11" s="104" t="str">
        <f t="shared" si="2"/>
        <v>박은주</v>
      </c>
      <c r="AR11" s="16">
        <v>42426</v>
      </c>
      <c r="AS11" s="16">
        <v>42426</v>
      </c>
      <c r="AT11" s="7"/>
      <c r="AU11" s="14"/>
      <c r="AV11" s="16">
        <v>42433</v>
      </c>
      <c r="AW11" s="14">
        <f>SUM(AG11-AU11)</f>
        <v>19500000</v>
      </c>
      <c r="AX11" s="92"/>
      <c r="AY11" s="82"/>
      <c r="AZ11" s="75"/>
      <c r="BA11" s="82"/>
      <c r="BB11" s="75"/>
      <c r="BC11" s="82"/>
      <c r="BD11" s="75"/>
      <c r="BE11" s="82"/>
      <c r="BF11" s="75"/>
      <c r="BG11" s="82"/>
      <c r="BH11" s="75"/>
      <c r="BI11" s="82"/>
      <c r="BJ11" s="75"/>
      <c r="BK11" s="82"/>
    </row>
    <row r="12" spans="1:63" ht="29.25" customHeight="1">
      <c r="A12" s="104">
        <v>6</v>
      </c>
      <c r="B12" s="101" t="s">
        <v>58</v>
      </c>
      <c r="C12" s="101" t="s">
        <v>65</v>
      </c>
      <c r="D12" s="1">
        <v>42376</v>
      </c>
      <c r="E12" s="101" t="s">
        <v>52</v>
      </c>
      <c r="F12" s="101" t="s">
        <v>60</v>
      </c>
      <c r="G12" s="105" t="s">
        <v>70</v>
      </c>
      <c r="H12" s="105" t="str">
        <f>G12</f>
        <v>「Webtoon Playground」 홍보물 제작 용역</v>
      </c>
      <c r="I12" s="105" t="s">
        <v>71</v>
      </c>
      <c r="J12" s="18">
        <v>15950000</v>
      </c>
      <c r="K12" s="102"/>
      <c r="L12" s="105"/>
      <c r="M12" s="20"/>
      <c r="N12" s="101"/>
      <c r="O12" s="101"/>
      <c r="P12" s="101"/>
      <c r="Q12" s="101"/>
      <c r="R12" s="59"/>
      <c r="S12" s="40"/>
      <c r="T12" s="102"/>
      <c r="U12" s="105"/>
      <c r="V12" s="105"/>
      <c r="W12" s="105"/>
      <c r="X12" s="40"/>
      <c r="Y12" s="102"/>
      <c r="Z12" s="105" t="s">
        <v>72</v>
      </c>
      <c r="AA12" s="101" t="s">
        <v>73</v>
      </c>
      <c r="AB12" s="105" t="s">
        <v>74</v>
      </c>
      <c r="AC12" s="105"/>
      <c r="AD12" s="1">
        <v>42380</v>
      </c>
      <c r="AE12" s="1">
        <v>42380</v>
      </c>
      <c r="AF12" s="1">
        <v>42400</v>
      </c>
      <c r="AG12" s="18">
        <v>13500000</v>
      </c>
      <c r="AH12" s="61">
        <f t="shared" si="1"/>
        <v>0.84639498432601878</v>
      </c>
      <c r="AI12" s="101"/>
      <c r="AJ12" s="48"/>
      <c r="AK12" s="101"/>
      <c r="AL12" s="101"/>
      <c r="AM12" s="101"/>
      <c r="AN12" s="103"/>
      <c r="AO12" s="101"/>
      <c r="AP12" s="14"/>
      <c r="AQ12" s="104" t="str">
        <f t="shared" si="2"/>
        <v>박은주</v>
      </c>
      <c r="AR12" s="16">
        <v>42400</v>
      </c>
      <c r="AS12" s="16">
        <v>42404</v>
      </c>
      <c r="AT12" s="7"/>
      <c r="AU12" s="14"/>
      <c r="AV12" s="16">
        <v>42405</v>
      </c>
      <c r="AW12" s="14">
        <f>SUM(AG12-AU12)</f>
        <v>13500000</v>
      </c>
      <c r="AX12" s="92"/>
      <c r="AY12" s="82"/>
      <c r="AZ12" s="75"/>
      <c r="BA12" s="82"/>
      <c r="BB12" s="75"/>
      <c r="BC12" s="82"/>
      <c r="BD12" s="75"/>
      <c r="BE12" s="82"/>
      <c r="BF12" s="75"/>
      <c r="BG12" s="82"/>
      <c r="BH12" s="75"/>
      <c r="BI12" s="82"/>
      <c r="BJ12" s="75"/>
      <c r="BK12" s="82"/>
    </row>
    <row r="13" spans="1:63" ht="29.25" customHeight="1">
      <c r="A13" s="104">
        <v>7</v>
      </c>
      <c r="B13" s="101" t="s">
        <v>58</v>
      </c>
      <c r="C13" s="101" t="s">
        <v>65</v>
      </c>
      <c r="D13" s="1">
        <v>42376</v>
      </c>
      <c r="E13" s="101" t="s">
        <v>52</v>
      </c>
      <c r="F13" s="101" t="s">
        <v>60</v>
      </c>
      <c r="G13" s="105" t="s">
        <v>69</v>
      </c>
      <c r="H13" s="105" t="str">
        <f>G13</f>
        <v>「Webtoon Playground」 컨퍼런스 운용 용역</v>
      </c>
      <c r="I13" s="105" t="s">
        <v>66</v>
      </c>
      <c r="J13" s="18">
        <v>20040000</v>
      </c>
      <c r="K13" s="102"/>
      <c r="L13" s="105"/>
      <c r="M13" s="20"/>
      <c r="N13" s="101"/>
      <c r="O13" s="101"/>
      <c r="P13" s="101"/>
      <c r="Q13" s="101"/>
      <c r="R13" s="59"/>
      <c r="S13" s="40"/>
      <c r="T13" s="102"/>
      <c r="U13" s="105"/>
      <c r="V13" s="105"/>
      <c r="W13" s="105"/>
      <c r="X13" s="40"/>
      <c r="Y13" s="102"/>
      <c r="Z13" s="105" t="s">
        <v>343</v>
      </c>
      <c r="AA13" s="101" t="s">
        <v>67</v>
      </c>
      <c r="AB13" s="105" t="s">
        <v>68</v>
      </c>
      <c r="AC13" s="105"/>
      <c r="AD13" s="1">
        <v>42380</v>
      </c>
      <c r="AE13" s="1">
        <v>42380</v>
      </c>
      <c r="AF13" s="1">
        <v>42426</v>
      </c>
      <c r="AG13" s="18">
        <v>19000000</v>
      </c>
      <c r="AH13" s="61">
        <f t="shared" si="1"/>
        <v>0.94810379241516962</v>
      </c>
      <c r="AI13" s="101"/>
      <c r="AJ13" s="48"/>
      <c r="AK13" s="101"/>
      <c r="AL13" s="101"/>
      <c r="AM13" s="101"/>
      <c r="AN13" s="103"/>
      <c r="AO13" s="101"/>
      <c r="AP13" s="14"/>
      <c r="AQ13" s="104" t="str">
        <f t="shared" si="2"/>
        <v>박은주</v>
      </c>
      <c r="AR13" s="16">
        <v>42426</v>
      </c>
      <c r="AS13" s="16">
        <v>42426</v>
      </c>
      <c r="AT13" s="7"/>
      <c r="AU13" s="14"/>
      <c r="AV13" s="16">
        <v>42433</v>
      </c>
      <c r="AW13" s="14">
        <f>SUM(AG13-AU13)</f>
        <v>19000000</v>
      </c>
      <c r="AX13" s="92"/>
      <c r="AY13" s="82"/>
      <c r="AZ13" s="75"/>
      <c r="BA13" s="82"/>
      <c r="BB13" s="75"/>
      <c r="BC13" s="82"/>
      <c r="BD13" s="75"/>
      <c r="BE13" s="82"/>
      <c r="BF13" s="75"/>
      <c r="BG13" s="82"/>
      <c r="BH13" s="75"/>
      <c r="BI13" s="82"/>
      <c r="BJ13" s="75"/>
      <c r="BK13" s="82"/>
    </row>
    <row r="14" spans="1:63" ht="29.25" customHeight="1">
      <c r="A14" s="24">
        <v>8</v>
      </c>
      <c r="B14" s="26" t="s">
        <v>75</v>
      </c>
      <c r="C14" s="26" t="s">
        <v>76</v>
      </c>
      <c r="D14" s="25">
        <v>42374</v>
      </c>
      <c r="E14" s="26" t="s">
        <v>52</v>
      </c>
      <c r="F14" s="26" t="s">
        <v>121</v>
      </c>
      <c r="G14" s="27" t="s">
        <v>77</v>
      </c>
      <c r="H14" s="27" t="str">
        <f t="shared" si="0"/>
        <v>2016년도 정보통신시스템 유지보수 용역</v>
      </c>
      <c r="I14" s="27" t="s">
        <v>99</v>
      </c>
      <c r="J14" s="28">
        <v>15612000</v>
      </c>
      <c r="K14" s="29"/>
      <c r="L14" s="27"/>
      <c r="M14" s="37"/>
      <c r="N14" s="26"/>
      <c r="O14" s="26"/>
      <c r="P14" s="26"/>
      <c r="Q14" s="26"/>
      <c r="R14" s="60"/>
      <c r="S14" s="43"/>
      <c r="T14" s="29"/>
      <c r="U14" s="27"/>
      <c r="V14" s="27"/>
      <c r="W14" s="27"/>
      <c r="X14" s="43"/>
      <c r="Y14" s="29"/>
      <c r="Z14" s="27" t="s">
        <v>213</v>
      </c>
      <c r="AA14" s="26" t="s">
        <v>214</v>
      </c>
      <c r="AB14" s="27" t="s">
        <v>215</v>
      </c>
      <c r="AC14" s="27"/>
      <c r="AD14" s="25">
        <v>42381</v>
      </c>
      <c r="AE14" s="25">
        <v>42381</v>
      </c>
      <c r="AF14" s="25">
        <v>42735</v>
      </c>
      <c r="AG14" s="28">
        <v>14050000</v>
      </c>
      <c r="AH14" s="62">
        <f t="shared" si="1"/>
        <v>0.89994875736612867</v>
      </c>
      <c r="AI14" s="26"/>
      <c r="AJ14" s="49"/>
      <c r="AK14" s="26"/>
      <c r="AL14" s="26"/>
      <c r="AM14" s="26"/>
      <c r="AN14" s="31"/>
      <c r="AO14" s="26"/>
      <c r="AP14" s="35"/>
      <c r="AQ14" s="24" t="s">
        <v>216</v>
      </c>
      <c r="AR14" s="32"/>
      <c r="AS14" s="32"/>
      <c r="AT14" s="33"/>
      <c r="AU14" s="35"/>
      <c r="AV14" s="32"/>
      <c r="AW14" s="35"/>
      <c r="AX14" s="32">
        <v>42404</v>
      </c>
      <c r="AY14" s="83">
        <v>1170830</v>
      </c>
      <c r="AZ14" s="32">
        <v>42431</v>
      </c>
      <c r="BA14" s="83">
        <v>1170830</v>
      </c>
      <c r="BB14" s="32">
        <v>42465</v>
      </c>
      <c r="BC14" s="83">
        <v>1170830</v>
      </c>
      <c r="BD14" s="32">
        <v>42493</v>
      </c>
      <c r="BE14" s="83">
        <v>1170830</v>
      </c>
      <c r="BF14" s="32">
        <v>42529</v>
      </c>
      <c r="BG14" s="83">
        <v>1170830</v>
      </c>
      <c r="BH14" s="32">
        <v>42556</v>
      </c>
      <c r="BI14" s="83">
        <v>1170830</v>
      </c>
      <c r="BJ14" s="32">
        <v>42587</v>
      </c>
      <c r="BK14" s="83">
        <v>1170830</v>
      </c>
    </row>
    <row r="15" spans="1:63" ht="29.25" customHeight="1">
      <c r="A15" s="24">
        <v>9</v>
      </c>
      <c r="B15" s="26" t="s">
        <v>75</v>
      </c>
      <c r="C15" s="26" t="s">
        <v>103</v>
      </c>
      <c r="D15" s="25">
        <v>42374</v>
      </c>
      <c r="E15" s="26" t="s">
        <v>52</v>
      </c>
      <c r="F15" s="26" t="s">
        <v>147</v>
      </c>
      <c r="G15" s="27" t="s">
        <v>104</v>
      </c>
      <c r="H15" s="27" t="str">
        <f t="shared" si="0"/>
        <v>2016년도 통합홈페이지 유지보수 용역</v>
      </c>
      <c r="I15" s="27" t="s">
        <v>105</v>
      </c>
      <c r="J15" s="28">
        <v>12000000</v>
      </c>
      <c r="K15" s="29"/>
      <c r="L15" s="27"/>
      <c r="M15" s="37"/>
      <c r="N15" s="26"/>
      <c r="O15" s="26"/>
      <c r="P15" s="26"/>
      <c r="Q15" s="26"/>
      <c r="R15" s="60"/>
      <c r="S15" s="43"/>
      <c r="T15" s="29"/>
      <c r="U15" s="27"/>
      <c r="V15" s="27"/>
      <c r="W15" s="27"/>
      <c r="X15" s="43"/>
      <c r="Y15" s="29"/>
      <c r="Z15" s="27" t="s">
        <v>106</v>
      </c>
      <c r="AA15" s="26" t="s">
        <v>915</v>
      </c>
      <c r="AB15" s="27" t="s">
        <v>107</v>
      </c>
      <c r="AC15" s="27"/>
      <c r="AD15" s="25">
        <v>42381</v>
      </c>
      <c r="AE15" s="25">
        <v>42381</v>
      </c>
      <c r="AF15" s="25">
        <v>42735</v>
      </c>
      <c r="AG15" s="28">
        <v>11040000</v>
      </c>
      <c r="AH15" s="62">
        <f t="shared" si="1"/>
        <v>0.92</v>
      </c>
      <c r="AI15" s="26"/>
      <c r="AJ15" s="49"/>
      <c r="AK15" s="26"/>
      <c r="AL15" s="26"/>
      <c r="AM15" s="26"/>
      <c r="AN15" s="31"/>
      <c r="AO15" s="26"/>
      <c r="AP15" s="35"/>
      <c r="AQ15" s="24" t="str">
        <f t="shared" ref="AQ15:AQ30" si="3">C15</f>
        <v>이인철</v>
      </c>
      <c r="AR15" s="32"/>
      <c r="AS15" s="32"/>
      <c r="AT15" s="33"/>
      <c r="AU15" s="35"/>
      <c r="AV15" s="32"/>
      <c r="AW15" s="35"/>
      <c r="AX15" s="32">
        <v>42404</v>
      </c>
      <c r="AY15" s="83">
        <v>920000</v>
      </c>
      <c r="AZ15" s="32">
        <v>42431</v>
      </c>
      <c r="BA15" s="83">
        <v>920000</v>
      </c>
      <c r="BB15" s="32">
        <v>42465</v>
      </c>
      <c r="BC15" s="83">
        <v>920000</v>
      </c>
      <c r="BD15" s="32">
        <v>42493</v>
      </c>
      <c r="BE15" s="83">
        <v>920000</v>
      </c>
      <c r="BF15" s="32">
        <v>42529</v>
      </c>
      <c r="BG15" s="83">
        <v>920000</v>
      </c>
      <c r="BH15" s="32">
        <v>42559</v>
      </c>
      <c r="BI15" s="83">
        <v>920000</v>
      </c>
      <c r="BJ15" s="32">
        <v>42587</v>
      </c>
      <c r="BK15" s="83">
        <v>920000</v>
      </c>
    </row>
    <row r="16" spans="1:63" ht="29.25" customHeight="1">
      <c r="A16" s="24">
        <v>10</v>
      </c>
      <c r="B16" s="26" t="s">
        <v>75</v>
      </c>
      <c r="C16" s="26" t="s">
        <v>103</v>
      </c>
      <c r="D16" s="25">
        <v>42374</v>
      </c>
      <c r="E16" s="26" t="s">
        <v>52</v>
      </c>
      <c r="F16" s="26" t="s">
        <v>147</v>
      </c>
      <c r="G16" s="27" t="s">
        <v>108</v>
      </c>
      <c r="H16" s="27" t="str">
        <f t="shared" si="0"/>
        <v>2016년도 그룹웨어 시스템 유지보수 용역</v>
      </c>
      <c r="I16" s="27" t="s">
        <v>109</v>
      </c>
      <c r="J16" s="28">
        <v>14400000</v>
      </c>
      <c r="K16" s="29"/>
      <c r="L16" s="27"/>
      <c r="M16" s="37"/>
      <c r="N16" s="26"/>
      <c r="O16" s="26"/>
      <c r="P16" s="26"/>
      <c r="Q16" s="26"/>
      <c r="R16" s="60"/>
      <c r="S16" s="43"/>
      <c r="T16" s="29"/>
      <c r="U16" s="27"/>
      <c r="V16" s="27"/>
      <c r="W16" s="27"/>
      <c r="X16" s="43"/>
      <c r="Y16" s="29"/>
      <c r="Z16" s="27" t="s">
        <v>110</v>
      </c>
      <c r="AA16" s="26" t="s">
        <v>111</v>
      </c>
      <c r="AB16" s="27" t="s">
        <v>112</v>
      </c>
      <c r="AC16" s="27"/>
      <c r="AD16" s="25">
        <v>42382</v>
      </c>
      <c r="AE16" s="25">
        <v>42382</v>
      </c>
      <c r="AF16" s="25">
        <v>42735</v>
      </c>
      <c r="AG16" s="28">
        <v>13536000</v>
      </c>
      <c r="AH16" s="62">
        <f t="shared" si="1"/>
        <v>0.94</v>
      </c>
      <c r="AI16" s="26"/>
      <c r="AJ16" s="49"/>
      <c r="AK16" s="26"/>
      <c r="AL16" s="26"/>
      <c r="AM16" s="26"/>
      <c r="AN16" s="31"/>
      <c r="AO16" s="26"/>
      <c r="AP16" s="35"/>
      <c r="AQ16" s="24" t="str">
        <f t="shared" si="3"/>
        <v>이인철</v>
      </c>
      <c r="AR16" s="32"/>
      <c r="AS16" s="32"/>
      <c r="AT16" s="33"/>
      <c r="AU16" s="35"/>
      <c r="AV16" s="32"/>
      <c r="AW16" s="35"/>
      <c r="AX16" s="32">
        <v>42404</v>
      </c>
      <c r="AY16" s="83">
        <v>1128000</v>
      </c>
      <c r="AZ16" s="32">
        <v>42438</v>
      </c>
      <c r="BA16" s="83">
        <v>1128000</v>
      </c>
      <c r="BB16" s="32">
        <v>42468</v>
      </c>
      <c r="BC16" s="83">
        <v>1128000</v>
      </c>
      <c r="BD16" s="32">
        <v>42493</v>
      </c>
      <c r="BE16" s="83">
        <v>1128000</v>
      </c>
      <c r="BF16" s="32">
        <v>42529</v>
      </c>
      <c r="BG16" s="83">
        <v>1128000</v>
      </c>
      <c r="BH16" s="32">
        <v>42559</v>
      </c>
      <c r="BI16" s="83">
        <v>1128000</v>
      </c>
      <c r="BJ16" s="32">
        <v>42587</v>
      </c>
      <c r="BK16" s="83">
        <v>1128000</v>
      </c>
    </row>
    <row r="17" spans="1:63" ht="29.25" customHeight="1">
      <c r="A17" s="104">
        <v>11</v>
      </c>
      <c r="B17" s="101" t="s">
        <v>441</v>
      </c>
      <c r="C17" s="101" t="s">
        <v>90</v>
      </c>
      <c r="D17" s="1">
        <v>42380</v>
      </c>
      <c r="E17" s="101" t="s">
        <v>91</v>
      </c>
      <c r="F17" s="101" t="s">
        <v>60</v>
      </c>
      <c r="G17" s="105" t="s">
        <v>92</v>
      </c>
      <c r="H17" s="105" t="str">
        <f t="shared" si="0"/>
        <v>지역문화(만화, 애니) 콘텐츠 활용 만화문화상품(오르골) 제작</v>
      </c>
      <c r="I17" s="105" t="s">
        <v>93</v>
      </c>
      <c r="J17" s="18">
        <v>5220000</v>
      </c>
      <c r="K17" s="102"/>
      <c r="L17" s="105"/>
      <c r="M17" s="20"/>
      <c r="N17" s="101"/>
      <c r="O17" s="101"/>
      <c r="P17" s="101"/>
      <c r="Q17" s="101"/>
      <c r="R17" s="59"/>
      <c r="S17" s="40"/>
      <c r="T17" s="102"/>
      <c r="U17" s="105"/>
      <c r="V17" s="105"/>
      <c r="W17" s="105"/>
      <c r="X17" s="40"/>
      <c r="Y17" s="102"/>
      <c r="Z17" s="105" t="s">
        <v>94</v>
      </c>
      <c r="AA17" s="101" t="s">
        <v>95</v>
      </c>
      <c r="AB17" s="105" t="s">
        <v>96</v>
      </c>
      <c r="AC17" s="105"/>
      <c r="AD17" s="1">
        <v>42382</v>
      </c>
      <c r="AE17" s="1"/>
      <c r="AF17" s="1">
        <v>42419</v>
      </c>
      <c r="AG17" s="18">
        <v>4820000</v>
      </c>
      <c r="AH17" s="61">
        <f t="shared" si="1"/>
        <v>0.92337164750957856</v>
      </c>
      <c r="AI17" s="101"/>
      <c r="AJ17" s="48"/>
      <c r="AK17" s="101"/>
      <c r="AL17" s="101"/>
      <c r="AM17" s="101"/>
      <c r="AN17" s="103"/>
      <c r="AO17" s="101"/>
      <c r="AP17" s="14"/>
      <c r="AQ17" s="104" t="str">
        <f t="shared" si="3"/>
        <v>배은영</v>
      </c>
      <c r="AR17" s="16">
        <v>42395</v>
      </c>
      <c r="AS17" s="16">
        <v>42395</v>
      </c>
      <c r="AT17" s="7"/>
      <c r="AU17" s="14"/>
      <c r="AV17" s="16">
        <v>42396</v>
      </c>
      <c r="AW17" s="14">
        <f t="shared" ref="AW17:AW23" si="4">SUM(AG17-AU17)</f>
        <v>4820000</v>
      </c>
      <c r="AX17" s="92"/>
      <c r="AY17" s="82"/>
      <c r="AZ17" s="75"/>
      <c r="BA17" s="82"/>
      <c r="BB17" s="75"/>
      <c r="BC17" s="82"/>
      <c r="BD17" s="75"/>
      <c r="BE17" s="82"/>
      <c r="BF17" s="75"/>
      <c r="BG17" s="82"/>
      <c r="BH17" s="75"/>
      <c r="BI17" s="82"/>
      <c r="BJ17" s="75"/>
      <c r="BK17" s="82"/>
    </row>
    <row r="18" spans="1:63" ht="29.25" customHeight="1">
      <c r="A18" s="104">
        <v>12</v>
      </c>
      <c r="B18" s="101" t="s">
        <v>441</v>
      </c>
      <c r="C18" s="101" t="s">
        <v>90</v>
      </c>
      <c r="D18" s="1">
        <v>42380</v>
      </c>
      <c r="E18" s="101" t="s">
        <v>91</v>
      </c>
      <c r="F18" s="101" t="s">
        <v>60</v>
      </c>
      <c r="G18" s="105" t="s">
        <v>124</v>
      </c>
      <c r="H18" s="105" t="str">
        <f t="shared" si="0"/>
        <v>지역문화(만화, 애니) 콘텐츠 활용 만화문화상품(넥타이) 제작</v>
      </c>
      <c r="I18" s="105" t="s">
        <v>125</v>
      </c>
      <c r="J18" s="18">
        <v>8130000</v>
      </c>
      <c r="K18" s="102"/>
      <c r="L18" s="105"/>
      <c r="M18" s="20"/>
      <c r="N18" s="101"/>
      <c r="O18" s="101"/>
      <c r="P18" s="101"/>
      <c r="Q18" s="101"/>
      <c r="R18" s="59"/>
      <c r="S18" s="40"/>
      <c r="T18" s="102"/>
      <c r="U18" s="105"/>
      <c r="V18" s="105"/>
      <c r="W18" s="105"/>
      <c r="X18" s="40"/>
      <c r="Y18" s="102"/>
      <c r="Z18" s="105" t="s">
        <v>126</v>
      </c>
      <c r="AA18" s="101" t="s">
        <v>127</v>
      </c>
      <c r="AB18" s="105" t="s">
        <v>128</v>
      </c>
      <c r="AC18" s="105"/>
      <c r="AD18" s="1">
        <v>42383</v>
      </c>
      <c r="AE18" s="1"/>
      <c r="AF18" s="1">
        <v>42419</v>
      </c>
      <c r="AG18" s="18">
        <v>7909000</v>
      </c>
      <c r="AH18" s="61">
        <f t="shared" si="1"/>
        <v>0.97281672816728171</v>
      </c>
      <c r="AI18" s="101"/>
      <c r="AJ18" s="48"/>
      <c r="AK18" s="101"/>
      <c r="AL18" s="101"/>
      <c r="AM18" s="101"/>
      <c r="AN18" s="103"/>
      <c r="AO18" s="101"/>
      <c r="AP18" s="14"/>
      <c r="AQ18" s="104" t="str">
        <f t="shared" si="3"/>
        <v>배은영</v>
      </c>
      <c r="AR18" s="16">
        <v>42419</v>
      </c>
      <c r="AS18" s="16">
        <v>42419</v>
      </c>
      <c r="AT18" s="7"/>
      <c r="AU18" s="14"/>
      <c r="AV18" s="16">
        <v>42422</v>
      </c>
      <c r="AW18" s="14">
        <f t="shared" si="4"/>
        <v>7909000</v>
      </c>
      <c r="AX18" s="92"/>
      <c r="AY18" s="82"/>
      <c r="AZ18" s="75"/>
      <c r="BA18" s="82"/>
      <c r="BB18" s="75"/>
      <c r="BC18" s="82"/>
      <c r="BD18" s="75"/>
      <c r="BE18" s="82"/>
      <c r="BF18" s="75"/>
      <c r="BG18" s="82"/>
      <c r="BH18" s="75"/>
      <c r="BI18" s="82"/>
      <c r="BJ18" s="75"/>
      <c r="BK18" s="82"/>
    </row>
    <row r="19" spans="1:63" ht="29.25" customHeight="1">
      <c r="A19" s="104">
        <v>13</v>
      </c>
      <c r="B19" s="101" t="s">
        <v>153</v>
      </c>
      <c r="C19" s="101" t="s">
        <v>154</v>
      </c>
      <c r="D19" s="1">
        <v>42383</v>
      </c>
      <c r="E19" s="101" t="s">
        <v>91</v>
      </c>
      <c r="F19" s="101" t="s">
        <v>60</v>
      </c>
      <c r="G19" s="105" t="s">
        <v>155</v>
      </c>
      <c r="H19" s="105" t="str">
        <f t="shared" si="0"/>
        <v>문화부 방문(2106년 예산 및 사업 논의)에 따른 기념품 구입</v>
      </c>
      <c r="I19" s="105" t="s">
        <v>157</v>
      </c>
      <c r="J19" s="18">
        <v>130000</v>
      </c>
      <c r="K19" s="102"/>
      <c r="L19" s="105"/>
      <c r="M19" s="20"/>
      <c r="N19" s="101"/>
      <c r="O19" s="101"/>
      <c r="P19" s="101"/>
      <c r="Q19" s="101"/>
      <c r="R19" s="59"/>
      <c r="S19" s="40"/>
      <c r="T19" s="102"/>
      <c r="U19" s="105"/>
      <c r="V19" s="105"/>
      <c r="W19" s="105"/>
      <c r="X19" s="40"/>
      <c r="Y19" s="102"/>
      <c r="Z19" s="105" t="s">
        <v>158</v>
      </c>
      <c r="AA19" s="101" t="s">
        <v>159</v>
      </c>
      <c r="AB19" s="105" t="s">
        <v>160</v>
      </c>
      <c r="AC19" s="105"/>
      <c r="AD19" s="1">
        <v>42383</v>
      </c>
      <c r="AE19" s="1"/>
      <c r="AF19" s="1">
        <v>42383</v>
      </c>
      <c r="AG19" s="18">
        <v>117000</v>
      </c>
      <c r="AH19" s="61">
        <f t="shared" si="1"/>
        <v>0.9</v>
      </c>
      <c r="AI19" s="101"/>
      <c r="AJ19" s="48"/>
      <c r="AK19" s="101"/>
      <c r="AL19" s="101"/>
      <c r="AM19" s="101"/>
      <c r="AN19" s="103"/>
      <c r="AO19" s="101"/>
      <c r="AP19" s="14"/>
      <c r="AQ19" s="104" t="str">
        <f t="shared" si="3"/>
        <v>임설민</v>
      </c>
      <c r="AR19" s="16">
        <v>42383</v>
      </c>
      <c r="AS19" s="16">
        <v>42383</v>
      </c>
      <c r="AT19" s="7"/>
      <c r="AU19" s="14"/>
      <c r="AV19" s="16">
        <v>42391</v>
      </c>
      <c r="AW19" s="14">
        <f t="shared" si="4"/>
        <v>117000</v>
      </c>
      <c r="AX19" s="92"/>
      <c r="AY19" s="82"/>
      <c r="AZ19" s="75"/>
      <c r="BA19" s="82"/>
      <c r="BB19" s="75"/>
      <c r="BC19" s="82"/>
      <c r="BD19" s="75"/>
      <c r="BE19" s="82"/>
      <c r="BF19" s="75"/>
      <c r="BG19" s="82"/>
      <c r="BH19" s="75"/>
      <c r="BI19" s="82"/>
      <c r="BJ19" s="75"/>
      <c r="BK19" s="82"/>
    </row>
    <row r="20" spans="1:63" ht="29.25" customHeight="1">
      <c r="A20" s="104">
        <v>14</v>
      </c>
      <c r="B20" s="101" t="s">
        <v>75</v>
      </c>
      <c r="C20" s="101" t="s">
        <v>76</v>
      </c>
      <c r="D20" s="1">
        <v>42384</v>
      </c>
      <c r="E20" s="101" t="s">
        <v>91</v>
      </c>
      <c r="F20" s="101" t="s">
        <v>60</v>
      </c>
      <c r="G20" s="105" t="s">
        <v>170</v>
      </c>
      <c r="H20" s="105" t="str">
        <f t="shared" si="0"/>
        <v>진흥원 기계실 졸리펌프 수리</v>
      </c>
      <c r="I20" s="105" t="s">
        <v>171</v>
      </c>
      <c r="J20" s="18">
        <v>73700</v>
      </c>
      <c r="K20" s="102"/>
      <c r="L20" s="105"/>
      <c r="M20" s="20"/>
      <c r="N20" s="101"/>
      <c r="O20" s="101"/>
      <c r="P20" s="101"/>
      <c r="Q20" s="101"/>
      <c r="R20" s="59"/>
      <c r="S20" s="40"/>
      <c r="T20" s="102"/>
      <c r="U20" s="105"/>
      <c r="V20" s="105"/>
      <c r="W20" s="105"/>
      <c r="X20" s="40"/>
      <c r="Y20" s="102"/>
      <c r="Z20" s="105" t="s">
        <v>172</v>
      </c>
      <c r="AA20" s="101" t="s">
        <v>173</v>
      </c>
      <c r="AB20" s="105" t="s">
        <v>174</v>
      </c>
      <c r="AC20" s="105"/>
      <c r="AD20" s="1">
        <v>42384</v>
      </c>
      <c r="AE20" s="1">
        <v>42387</v>
      </c>
      <c r="AF20" s="1">
        <v>42387</v>
      </c>
      <c r="AG20" s="18">
        <v>66000</v>
      </c>
      <c r="AH20" s="61">
        <f t="shared" si="1"/>
        <v>0.89552238805970152</v>
      </c>
      <c r="AI20" s="101"/>
      <c r="AJ20" s="48"/>
      <c r="AK20" s="101"/>
      <c r="AL20" s="101"/>
      <c r="AM20" s="101"/>
      <c r="AN20" s="103"/>
      <c r="AO20" s="101"/>
      <c r="AP20" s="14"/>
      <c r="AQ20" s="104" t="str">
        <f t="shared" si="3"/>
        <v>최중국</v>
      </c>
      <c r="AR20" s="16">
        <v>42387</v>
      </c>
      <c r="AS20" s="16">
        <v>42387</v>
      </c>
      <c r="AT20" s="7"/>
      <c r="AU20" s="14"/>
      <c r="AV20" s="16">
        <v>42396</v>
      </c>
      <c r="AW20" s="14">
        <f>SUM(AG20-AU20)</f>
        <v>66000</v>
      </c>
      <c r="AX20" s="92"/>
      <c r="AY20" s="82"/>
      <c r="AZ20" s="75"/>
      <c r="BA20" s="82"/>
      <c r="BB20" s="75"/>
      <c r="BC20" s="82"/>
      <c r="BD20" s="75"/>
      <c r="BE20" s="82"/>
      <c r="BF20" s="75"/>
      <c r="BG20" s="82"/>
      <c r="BH20" s="75"/>
      <c r="BI20" s="82"/>
      <c r="BJ20" s="75"/>
      <c r="BK20" s="82"/>
    </row>
    <row r="21" spans="1:63" ht="29.25" customHeight="1">
      <c r="A21" s="24">
        <v>15</v>
      </c>
      <c r="B21" s="26" t="s">
        <v>75</v>
      </c>
      <c r="C21" s="26" t="s">
        <v>103</v>
      </c>
      <c r="D21" s="25">
        <v>42388</v>
      </c>
      <c r="E21" s="26" t="s">
        <v>52</v>
      </c>
      <c r="F21" s="26" t="s">
        <v>60</v>
      </c>
      <c r="G21" s="27" t="s">
        <v>764</v>
      </c>
      <c r="H21" s="27" t="str">
        <f>G21</f>
        <v>2016년도 업무용 PC 유지보수 용역</v>
      </c>
      <c r="I21" s="27" t="s">
        <v>162</v>
      </c>
      <c r="J21" s="28">
        <v>9856000</v>
      </c>
      <c r="K21" s="29"/>
      <c r="L21" s="27"/>
      <c r="M21" s="37"/>
      <c r="N21" s="26"/>
      <c r="O21" s="26"/>
      <c r="P21" s="26"/>
      <c r="Q21" s="26"/>
      <c r="R21" s="60"/>
      <c r="S21" s="43"/>
      <c r="T21" s="29"/>
      <c r="U21" s="27"/>
      <c r="V21" s="27"/>
      <c r="W21" s="27"/>
      <c r="X21" s="43"/>
      <c r="Y21" s="29"/>
      <c r="Z21" s="27" t="s">
        <v>163</v>
      </c>
      <c r="AA21" s="26" t="s">
        <v>164</v>
      </c>
      <c r="AB21" s="27" t="s">
        <v>165</v>
      </c>
      <c r="AC21" s="27"/>
      <c r="AD21" s="25">
        <v>42384</v>
      </c>
      <c r="AE21" s="25">
        <v>42391</v>
      </c>
      <c r="AF21" s="25">
        <v>42735</v>
      </c>
      <c r="AG21" s="28">
        <v>8800000</v>
      </c>
      <c r="AH21" s="62">
        <f>SUM(AG21/J21)</f>
        <v>0.8928571428571429</v>
      </c>
      <c r="AI21" s="26"/>
      <c r="AJ21" s="49"/>
      <c r="AK21" s="26"/>
      <c r="AL21" s="26"/>
      <c r="AM21" s="26"/>
      <c r="AN21" s="31"/>
      <c r="AO21" s="26"/>
      <c r="AP21" s="35"/>
      <c r="AQ21" s="24" t="s">
        <v>216</v>
      </c>
      <c r="AR21" s="32"/>
      <c r="AS21" s="32"/>
      <c r="AT21" s="33"/>
      <c r="AU21" s="35"/>
      <c r="AV21" s="32"/>
      <c r="AW21" s="35"/>
      <c r="AX21" s="32">
        <v>42438</v>
      </c>
      <c r="AY21" s="83">
        <v>800000</v>
      </c>
      <c r="AZ21" s="32">
        <v>42465</v>
      </c>
      <c r="BA21" s="83">
        <v>800000</v>
      </c>
      <c r="BB21" s="32">
        <v>42499</v>
      </c>
      <c r="BC21" s="83">
        <v>800000</v>
      </c>
      <c r="BD21" s="32">
        <v>42529</v>
      </c>
      <c r="BE21" s="83">
        <v>800000</v>
      </c>
      <c r="BF21" s="32">
        <v>42556</v>
      </c>
      <c r="BG21" s="83">
        <v>800000</v>
      </c>
      <c r="BH21" s="32">
        <v>42587</v>
      </c>
      <c r="BI21" s="83">
        <v>800000</v>
      </c>
      <c r="BJ21" s="32"/>
      <c r="BK21" s="83"/>
    </row>
    <row r="22" spans="1:63" ht="29.25" customHeight="1">
      <c r="A22" s="104">
        <v>16</v>
      </c>
      <c r="B22" s="101" t="s">
        <v>83</v>
      </c>
      <c r="C22" s="101" t="s">
        <v>84</v>
      </c>
      <c r="D22" s="1">
        <v>42382</v>
      </c>
      <c r="E22" s="101" t="s">
        <v>52</v>
      </c>
      <c r="F22" s="101" t="s">
        <v>60</v>
      </c>
      <c r="G22" s="105" t="s">
        <v>129</v>
      </c>
      <c r="H22" s="105" t="str">
        <f>G22</f>
        <v>꿈의 학교 교육 운영을 위한 3D프린터 용 모델링 제작 용역</v>
      </c>
      <c r="I22" s="105" t="s">
        <v>130</v>
      </c>
      <c r="J22" s="18">
        <v>6600000</v>
      </c>
      <c r="K22" s="102"/>
      <c r="L22" s="105"/>
      <c r="M22" s="20"/>
      <c r="N22" s="101"/>
      <c r="O22" s="101"/>
      <c r="P22" s="101"/>
      <c r="Q22" s="101"/>
      <c r="R22" s="59"/>
      <c r="S22" s="40"/>
      <c r="T22" s="102"/>
      <c r="U22" s="105"/>
      <c r="V22" s="105"/>
      <c r="W22" s="105"/>
      <c r="X22" s="40"/>
      <c r="Y22" s="102"/>
      <c r="Z22" s="105" t="s">
        <v>131</v>
      </c>
      <c r="AA22" s="101" t="s">
        <v>133</v>
      </c>
      <c r="AB22" s="105" t="s">
        <v>132</v>
      </c>
      <c r="AC22" s="105"/>
      <c r="AD22" s="1">
        <v>42387</v>
      </c>
      <c r="AE22" s="1">
        <v>42387</v>
      </c>
      <c r="AF22" s="1">
        <v>42394</v>
      </c>
      <c r="AG22" s="18">
        <v>6000000</v>
      </c>
      <c r="AH22" s="61">
        <f t="shared" ref="AH22:AH48" si="5">SUM(AG22/J22)</f>
        <v>0.90909090909090906</v>
      </c>
      <c r="AI22" s="101"/>
      <c r="AJ22" s="48"/>
      <c r="AK22" s="101"/>
      <c r="AL22" s="101"/>
      <c r="AM22" s="101"/>
      <c r="AN22" s="103"/>
      <c r="AO22" s="101"/>
      <c r="AP22" s="14"/>
      <c r="AQ22" s="104" t="str">
        <f t="shared" ref="AQ22:AQ23" si="6">C22</f>
        <v>안윤선</v>
      </c>
      <c r="AR22" s="16">
        <v>42389</v>
      </c>
      <c r="AS22" s="16">
        <v>42389</v>
      </c>
      <c r="AT22" s="7"/>
      <c r="AU22" s="14"/>
      <c r="AV22" s="16">
        <v>42396</v>
      </c>
      <c r="AW22" s="14">
        <f>SUM(AG22-AU22)</f>
        <v>6000000</v>
      </c>
      <c r="AX22" s="92"/>
      <c r="AY22" s="82"/>
      <c r="AZ22" s="75"/>
      <c r="BA22" s="82"/>
      <c r="BB22" s="75"/>
      <c r="BC22" s="82"/>
      <c r="BD22" s="75"/>
      <c r="BE22" s="82"/>
      <c r="BF22" s="75"/>
      <c r="BG22" s="82"/>
      <c r="BH22" s="75"/>
      <c r="BI22" s="82"/>
      <c r="BJ22" s="75"/>
      <c r="BK22" s="82"/>
    </row>
    <row r="23" spans="1:63" ht="29.25" customHeight="1">
      <c r="A23" s="104">
        <v>17</v>
      </c>
      <c r="B23" s="101" t="s">
        <v>441</v>
      </c>
      <c r="C23" s="101" t="s">
        <v>134</v>
      </c>
      <c r="D23" s="1">
        <v>42383</v>
      </c>
      <c r="E23" s="101" t="s">
        <v>91</v>
      </c>
      <c r="F23" s="101" t="s">
        <v>148</v>
      </c>
      <c r="G23" s="105" t="s">
        <v>156</v>
      </c>
      <c r="H23" s="105" t="str">
        <f t="shared" si="0"/>
        <v>만화도시 공간특화 및 홍보를 위한 만화포토존 제작 설치</v>
      </c>
      <c r="I23" s="105" t="s">
        <v>135</v>
      </c>
      <c r="J23" s="18">
        <v>10090000</v>
      </c>
      <c r="K23" s="102"/>
      <c r="L23" s="105"/>
      <c r="M23" s="20"/>
      <c r="N23" s="101"/>
      <c r="O23" s="101"/>
      <c r="P23" s="101"/>
      <c r="Q23" s="101"/>
      <c r="R23" s="59"/>
      <c r="S23" s="40"/>
      <c r="T23" s="102"/>
      <c r="U23" s="105"/>
      <c r="V23" s="105"/>
      <c r="W23" s="105"/>
      <c r="X23" s="40"/>
      <c r="Y23" s="102"/>
      <c r="Z23" s="105" t="s">
        <v>136</v>
      </c>
      <c r="AA23" s="101" t="s">
        <v>137</v>
      </c>
      <c r="AB23" s="105" t="s">
        <v>138</v>
      </c>
      <c r="AC23" s="105"/>
      <c r="AD23" s="1">
        <v>42387</v>
      </c>
      <c r="AE23" s="1"/>
      <c r="AF23" s="1">
        <v>42420</v>
      </c>
      <c r="AG23" s="18">
        <v>10000000</v>
      </c>
      <c r="AH23" s="61">
        <f t="shared" si="5"/>
        <v>0.99108027750247774</v>
      </c>
      <c r="AI23" s="101"/>
      <c r="AJ23" s="48"/>
      <c r="AK23" s="101"/>
      <c r="AL23" s="101"/>
      <c r="AM23" s="101"/>
      <c r="AN23" s="103"/>
      <c r="AO23" s="101"/>
      <c r="AP23" s="14"/>
      <c r="AQ23" s="104" t="str">
        <f t="shared" si="6"/>
        <v>손은양</v>
      </c>
      <c r="AR23" s="16">
        <v>42405</v>
      </c>
      <c r="AS23" s="16">
        <v>42411</v>
      </c>
      <c r="AT23" s="7"/>
      <c r="AU23" s="14"/>
      <c r="AV23" s="16">
        <v>42412</v>
      </c>
      <c r="AW23" s="14">
        <f t="shared" si="4"/>
        <v>10000000</v>
      </c>
      <c r="AX23" s="92"/>
      <c r="AY23" s="82"/>
      <c r="AZ23" s="75"/>
      <c r="BA23" s="82"/>
      <c r="BB23" s="75"/>
      <c r="BC23" s="82"/>
      <c r="BD23" s="75"/>
      <c r="BE23" s="82"/>
      <c r="BF23" s="75"/>
      <c r="BG23" s="82"/>
      <c r="BH23" s="75"/>
      <c r="BI23" s="82"/>
      <c r="BJ23" s="75"/>
      <c r="BK23" s="82"/>
    </row>
    <row r="24" spans="1:63" ht="29.25" customHeight="1">
      <c r="A24" s="104">
        <v>18</v>
      </c>
      <c r="B24" s="101" t="s">
        <v>441</v>
      </c>
      <c r="C24" s="101" t="s">
        <v>146</v>
      </c>
      <c r="D24" s="1">
        <v>42384</v>
      </c>
      <c r="E24" s="101" t="s">
        <v>52</v>
      </c>
      <c r="F24" s="101" t="s">
        <v>60</v>
      </c>
      <c r="G24" s="105" t="s">
        <v>149</v>
      </c>
      <c r="H24" s="105" t="str">
        <f t="shared" si="0"/>
        <v>만화졸업앨범 캐리커쳐 국회 전시 용역</v>
      </c>
      <c r="I24" s="105" t="s">
        <v>79</v>
      </c>
      <c r="J24" s="18">
        <v>2596000</v>
      </c>
      <c r="K24" s="102"/>
      <c r="L24" s="105"/>
      <c r="M24" s="20"/>
      <c r="N24" s="101"/>
      <c r="O24" s="101"/>
      <c r="P24" s="101"/>
      <c r="Q24" s="101"/>
      <c r="R24" s="59"/>
      <c r="S24" s="40"/>
      <c r="T24" s="102"/>
      <c r="U24" s="105"/>
      <c r="V24" s="105"/>
      <c r="W24" s="105"/>
      <c r="X24" s="40"/>
      <c r="Y24" s="102"/>
      <c r="Z24" s="105" t="s">
        <v>150</v>
      </c>
      <c r="AA24" s="101" t="s">
        <v>151</v>
      </c>
      <c r="AB24" s="105" t="s">
        <v>152</v>
      </c>
      <c r="AC24" s="105"/>
      <c r="AD24" s="1">
        <v>42387</v>
      </c>
      <c r="AE24" s="1">
        <v>42387</v>
      </c>
      <c r="AF24" s="1">
        <v>42412</v>
      </c>
      <c r="AG24" s="18">
        <v>2497000</v>
      </c>
      <c r="AH24" s="61">
        <f t="shared" si="5"/>
        <v>0.96186440677966101</v>
      </c>
      <c r="AI24" s="101"/>
      <c r="AJ24" s="48"/>
      <c r="AK24" s="101"/>
      <c r="AL24" s="101"/>
      <c r="AM24" s="101"/>
      <c r="AN24" s="103"/>
      <c r="AO24" s="101"/>
      <c r="AP24" s="14"/>
      <c r="AQ24" s="104" t="str">
        <f t="shared" si="3"/>
        <v>이소현</v>
      </c>
      <c r="AR24" s="16">
        <v>42403</v>
      </c>
      <c r="AS24" s="16">
        <v>42404</v>
      </c>
      <c r="AT24" s="7"/>
      <c r="AU24" s="14"/>
      <c r="AV24" s="16">
        <v>42405</v>
      </c>
      <c r="AW24" s="14">
        <f>SUM(AG24-AU24)</f>
        <v>2497000</v>
      </c>
      <c r="AX24" s="92"/>
      <c r="AY24" s="82"/>
      <c r="AZ24" s="75"/>
      <c r="BA24" s="82"/>
      <c r="BB24" s="75"/>
      <c r="BC24" s="82"/>
      <c r="BD24" s="75"/>
      <c r="BE24" s="82"/>
      <c r="BF24" s="75"/>
      <c r="BG24" s="82"/>
      <c r="BH24" s="75"/>
      <c r="BI24" s="82"/>
      <c r="BJ24" s="75"/>
      <c r="BK24" s="82"/>
    </row>
    <row r="25" spans="1:63" ht="29.25" customHeight="1">
      <c r="A25" s="104">
        <v>19</v>
      </c>
      <c r="B25" s="101" t="s">
        <v>139</v>
      </c>
      <c r="C25" s="101" t="s">
        <v>140</v>
      </c>
      <c r="D25" s="1">
        <v>42384</v>
      </c>
      <c r="E25" s="101" t="s">
        <v>52</v>
      </c>
      <c r="F25" s="101" t="s">
        <v>148</v>
      </c>
      <c r="G25" s="105" t="s">
        <v>141</v>
      </c>
      <c r="H25" s="105" t="str">
        <f t="shared" si="0"/>
        <v>만화도서관 도서관리 프로그램 유지보수</v>
      </c>
      <c r="I25" s="105" t="s">
        <v>142</v>
      </c>
      <c r="J25" s="18">
        <v>1800000</v>
      </c>
      <c r="K25" s="102"/>
      <c r="L25" s="105"/>
      <c r="M25" s="20"/>
      <c r="N25" s="101"/>
      <c r="O25" s="101"/>
      <c r="P25" s="101"/>
      <c r="Q25" s="101"/>
      <c r="R25" s="59"/>
      <c r="S25" s="40"/>
      <c r="T25" s="102"/>
      <c r="U25" s="105"/>
      <c r="V25" s="105"/>
      <c r="W25" s="105"/>
      <c r="X25" s="40"/>
      <c r="Y25" s="102"/>
      <c r="Z25" s="105" t="s">
        <v>143</v>
      </c>
      <c r="AA25" s="101" t="s">
        <v>144</v>
      </c>
      <c r="AB25" s="105" t="s">
        <v>145</v>
      </c>
      <c r="AC25" s="105"/>
      <c r="AD25" s="1">
        <v>42388</v>
      </c>
      <c r="AE25" s="1">
        <v>42388</v>
      </c>
      <c r="AF25" s="1">
        <v>42429</v>
      </c>
      <c r="AG25" s="18">
        <v>1710000</v>
      </c>
      <c r="AH25" s="61">
        <f t="shared" si="5"/>
        <v>0.95</v>
      </c>
      <c r="AI25" s="101"/>
      <c r="AJ25" s="48"/>
      <c r="AK25" s="101"/>
      <c r="AL25" s="101"/>
      <c r="AM25" s="101"/>
      <c r="AN25" s="103"/>
      <c r="AO25" s="101"/>
      <c r="AP25" s="14"/>
      <c r="AQ25" s="104" t="str">
        <f t="shared" si="3"/>
        <v>김연희</v>
      </c>
      <c r="AR25" s="16">
        <v>42429</v>
      </c>
      <c r="AS25" s="16">
        <v>42429</v>
      </c>
      <c r="AT25" s="7"/>
      <c r="AU25" s="14"/>
      <c r="AV25" s="16">
        <v>42429</v>
      </c>
      <c r="AW25" s="14">
        <f>SUM(AG25-AU25)</f>
        <v>1710000</v>
      </c>
      <c r="AX25" s="92"/>
      <c r="AY25" s="82"/>
      <c r="AZ25" s="75"/>
      <c r="BA25" s="82"/>
      <c r="BB25" s="75"/>
      <c r="BC25" s="82"/>
      <c r="BD25" s="75"/>
      <c r="BE25" s="82"/>
      <c r="BF25" s="75"/>
      <c r="BG25" s="82"/>
      <c r="BH25" s="75"/>
      <c r="BI25" s="82"/>
      <c r="BJ25" s="75"/>
      <c r="BK25" s="82"/>
    </row>
    <row r="26" spans="1:63" ht="29.25" customHeight="1">
      <c r="A26" s="104">
        <v>20</v>
      </c>
      <c r="B26" s="101" t="s">
        <v>83</v>
      </c>
      <c r="C26" s="101" t="s">
        <v>176</v>
      </c>
      <c r="D26" s="1">
        <v>42388</v>
      </c>
      <c r="E26" s="101" t="s">
        <v>91</v>
      </c>
      <c r="F26" s="101" t="s">
        <v>60</v>
      </c>
      <c r="G26" s="105" t="s">
        <v>177</v>
      </c>
      <c r="H26" s="105" t="str">
        <f t="shared" si="0"/>
        <v>[나도만화가]체험용지 제작</v>
      </c>
      <c r="I26" s="105" t="s">
        <v>178</v>
      </c>
      <c r="J26" s="18">
        <v>2477000</v>
      </c>
      <c r="K26" s="102"/>
      <c r="L26" s="105"/>
      <c r="M26" s="20"/>
      <c r="N26" s="101"/>
      <c r="O26" s="101"/>
      <c r="P26" s="101"/>
      <c r="Q26" s="101"/>
      <c r="R26" s="59"/>
      <c r="S26" s="40"/>
      <c r="T26" s="102"/>
      <c r="U26" s="105"/>
      <c r="V26" s="105"/>
      <c r="W26" s="105"/>
      <c r="X26" s="40"/>
      <c r="Y26" s="102"/>
      <c r="Z26" s="105" t="s">
        <v>179</v>
      </c>
      <c r="AA26" s="101" t="s">
        <v>180</v>
      </c>
      <c r="AB26" s="105" t="s">
        <v>181</v>
      </c>
      <c r="AC26" s="105"/>
      <c r="AD26" s="1">
        <v>42389</v>
      </c>
      <c r="AE26" s="1"/>
      <c r="AF26" s="1">
        <v>42398</v>
      </c>
      <c r="AG26" s="18">
        <v>2248000</v>
      </c>
      <c r="AH26" s="61">
        <f t="shared" si="5"/>
        <v>0.90754945498587003</v>
      </c>
      <c r="AI26" s="101"/>
      <c r="AJ26" s="48"/>
      <c r="AK26" s="101"/>
      <c r="AL26" s="101"/>
      <c r="AM26" s="101"/>
      <c r="AN26" s="103"/>
      <c r="AO26" s="101"/>
      <c r="AP26" s="14"/>
      <c r="AQ26" s="104" t="str">
        <f t="shared" si="3"/>
        <v>방희정</v>
      </c>
      <c r="AR26" s="16">
        <v>42390</v>
      </c>
      <c r="AS26" s="16">
        <v>42390</v>
      </c>
      <c r="AT26" s="7"/>
      <c r="AU26" s="14"/>
      <c r="AV26" s="16">
        <v>42404</v>
      </c>
      <c r="AW26" s="14">
        <f t="shared" ref="AW26:AW50" si="7">SUM(AG26-AU26)</f>
        <v>2248000</v>
      </c>
      <c r="AX26" s="92"/>
      <c r="AY26" s="82"/>
      <c r="AZ26" s="75"/>
      <c r="BA26" s="82"/>
      <c r="BB26" s="75"/>
      <c r="BC26" s="82"/>
      <c r="BD26" s="75"/>
      <c r="BE26" s="82"/>
      <c r="BF26" s="75"/>
      <c r="BG26" s="82"/>
      <c r="BH26" s="75"/>
      <c r="BI26" s="82"/>
      <c r="BJ26" s="75"/>
      <c r="BK26" s="82"/>
    </row>
    <row r="27" spans="1:63" ht="29.25" customHeight="1">
      <c r="A27" s="104">
        <v>21</v>
      </c>
      <c r="B27" s="101" t="s">
        <v>83</v>
      </c>
      <c r="C27" s="101" t="s">
        <v>188</v>
      </c>
      <c r="D27" s="1">
        <v>42389</v>
      </c>
      <c r="E27" s="101" t="s">
        <v>52</v>
      </c>
      <c r="F27" s="101" t="s">
        <v>60</v>
      </c>
      <c r="G27" s="105" t="s">
        <v>189</v>
      </c>
      <c r="H27" s="105" t="str">
        <f t="shared" si="0"/>
        <v>롯데백화점 중동점&lt;우리동네 만화방&gt; 순회전시 물품 운송</v>
      </c>
      <c r="I27" s="105" t="s">
        <v>190</v>
      </c>
      <c r="J27" s="18">
        <v>66000</v>
      </c>
      <c r="K27" s="102"/>
      <c r="L27" s="105"/>
      <c r="M27" s="20"/>
      <c r="N27" s="101"/>
      <c r="O27" s="101"/>
      <c r="P27" s="101"/>
      <c r="Q27" s="101"/>
      <c r="R27" s="59"/>
      <c r="S27" s="40"/>
      <c r="T27" s="102"/>
      <c r="U27" s="105"/>
      <c r="V27" s="105"/>
      <c r="W27" s="105"/>
      <c r="X27" s="40"/>
      <c r="Y27" s="102"/>
      <c r="Z27" s="105" t="s">
        <v>191</v>
      </c>
      <c r="AA27" s="101" t="s">
        <v>192</v>
      </c>
      <c r="AB27" s="105" t="s">
        <v>193</v>
      </c>
      <c r="AC27" s="105"/>
      <c r="AD27" s="1">
        <v>42389</v>
      </c>
      <c r="AE27" s="1">
        <v>42389</v>
      </c>
      <c r="AF27" s="1">
        <v>42389</v>
      </c>
      <c r="AG27" s="18">
        <v>55000</v>
      </c>
      <c r="AH27" s="61">
        <f t="shared" si="5"/>
        <v>0.83333333333333337</v>
      </c>
      <c r="AI27" s="101"/>
      <c r="AJ27" s="48"/>
      <c r="AK27" s="101"/>
      <c r="AL27" s="101"/>
      <c r="AM27" s="101"/>
      <c r="AN27" s="103"/>
      <c r="AO27" s="101"/>
      <c r="AP27" s="14"/>
      <c r="AQ27" s="104" t="str">
        <f t="shared" si="3"/>
        <v>박보라</v>
      </c>
      <c r="AR27" s="16">
        <v>42389</v>
      </c>
      <c r="AS27" s="16">
        <v>42389</v>
      </c>
      <c r="AT27" s="7"/>
      <c r="AU27" s="14"/>
      <c r="AV27" s="16">
        <v>42405</v>
      </c>
      <c r="AW27" s="14">
        <f t="shared" si="7"/>
        <v>55000</v>
      </c>
      <c r="AX27" s="92"/>
      <c r="AY27" s="82"/>
      <c r="AZ27" s="75"/>
      <c r="BA27" s="82"/>
      <c r="BB27" s="75"/>
      <c r="BC27" s="82"/>
      <c r="BD27" s="75"/>
      <c r="BE27" s="82"/>
      <c r="BF27" s="75"/>
      <c r="BG27" s="82"/>
      <c r="BH27" s="75"/>
      <c r="BI27" s="82"/>
      <c r="BJ27" s="75"/>
      <c r="BK27" s="82"/>
    </row>
    <row r="28" spans="1:63" ht="29.25" customHeight="1">
      <c r="A28" s="104">
        <v>22</v>
      </c>
      <c r="B28" s="101" t="s">
        <v>75</v>
      </c>
      <c r="C28" s="101" t="s">
        <v>76</v>
      </c>
      <c r="D28" s="1">
        <v>42390</v>
      </c>
      <c r="E28" s="101" t="s">
        <v>52</v>
      </c>
      <c r="F28" s="101" t="s">
        <v>60</v>
      </c>
      <c r="G28" s="105" t="s">
        <v>183</v>
      </c>
      <c r="H28" s="105" t="str">
        <f t="shared" si="0"/>
        <v>만화가의 숲 정화조 청소</v>
      </c>
      <c r="I28" s="105" t="s">
        <v>184</v>
      </c>
      <c r="J28" s="18">
        <v>140000</v>
      </c>
      <c r="K28" s="102"/>
      <c r="L28" s="105"/>
      <c r="M28" s="20"/>
      <c r="N28" s="101"/>
      <c r="O28" s="101"/>
      <c r="P28" s="101"/>
      <c r="Q28" s="101"/>
      <c r="R28" s="59"/>
      <c r="S28" s="40"/>
      <c r="T28" s="102"/>
      <c r="U28" s="105"/>
      <c r="V28" s="105"/>
      <c r="W28" s="105"/>
      <c r="X28" s="40"/>
      <c r="Y28" s="102"/>
      <c r="Z28" s="105" t="s">
        <v>185</v>
      </c>
      <c r="AA28" s="101" t="s">
        <v>186</v>
      </c>
      <c r="AB28" s="105" t="s">
        <v>194</v>
      </c>
      <c r="AC28" s="105"/>
      <c r="AD28" s="1">
        <v>42390</v>
      </c>
      <c r="AE28" s="1">
        <v>42390</v>
      </c>
      <c r="AF28" s="1">
        <v>42419</v>
      </c>
      <c r="AG28" s="18">
        <v>140000</v>
      </c>
      <c r="AH28" s="61">
        <f t="shared" si="5"/>
        <v>1</v>
      </c>
      <c r="AI28" s="101"/>
      <c r="AJ28" s="48"/>
      <c r="AK28" s="101"/>
      <c r="AL28" s="101"/>
      <c r="AM28" s="101"/>
      <c r="AN28" s="103"/>
      <c r="AO28" s="101"/>
      <c r="AP28" s="14"/>
      <c r="AQ28" s="104" t="str">
        <f t="shared" si="3"/>
        <v>최중국</v>
      </c>
      <c r="AR28" s="16">
        <v>42390</v>
      </c>
      <c r="AS28" s="16">
        <v>42390</v>
      </c>
      <c r="AT28" s="7"/>
      <c r="AU28" s="14"/>
      <c r="AV28" s="16">
        <v>42405</v>
      </c>
      <c r="AW28" s="14">
        <f t="shared" si="7"/>
        <v>140000</v>
      </c>
      <c r="AX28" s="92"/>
      <c r="AY28" s="82"/>
      <c r="AZ28" s="75"/>
      <c r="BA28" s="82"/>
      <c r="BB28" s="75"/>
      <c r="BC28" s="82"/>
      <c r="BD28" s="75"/>
      <c r="BE28" s="82"/>
      <c r="BF28" s="75"/>
      <c r="BG28" s="82"/>
      <c r="BH28" s="75"/>
      <c r="BI28" s="82"/>
      <c r="BJ28" s="75"/>
      <c r="BK28" s="82"/>
    </row>
    <row r="29" spans="1:63" ht="29.25" customHeight="1">
      <c r="A29" s="104">
        <v>23</v>
      </c>
      <c r="B29" s="101" t="s">
        <v>139</v>
      </c>
      <c r="C29" s="101" t="s">
        <v>166</v>
      </c>
      <c r="D29" s="1">
        <v>42394</v>
      </c>
      <c r="E29" s="101" t="s">
        <v>91</v>
      </c>
      <c r="F29" s="101" t="s">
        <v>60</v>
      </c>
      <c r="G29" s="105" t="s">
        <v>175</v>
      </c>
      <c r="H29" s="105" t="str">
        <f t="shared" si="0"/>
        <v>2015년 만화포럼 자료집 만화포럼 칸2015 제작</v>
      </c>
      <c r="I29" s="105" t="s">
        <v>167</v>
      </c>
      <c r="J29" s="18">
        <v>7470000</v>
      </c>
      <c r="K29" s="102"/>
      <c r="L29" s="105"/>
      <c r="M29" s="20"/>
      <c r="N29" s="101"/>
      <c r="O29" s="101"/>
      <c r="P29" s="101"/>
      <c r="Q29" s="101"/>
      <c r="R29" s="59"/>
      <c r="S29" s="40"/>
      <c r="T29" s="102"/>
      <c r="U29" s="105"/>
      <c r="V29" s="105"/>
      <c r="W29" s="105"/>
      <c r="X29" s="40"/>
      <c r="Y29" s="102"/>
      <c r="Z29" s="105" t="s">
        <v>168</v>
      </c>
      <c r="AA29" s="101" t="s">
        <v>182</v>
      </c>
      <c r="AB29" s="105" t="s">
        <v>169</v>
      </c>
      <c r="AC29" s="105"/>
      <c r="AD29" s="1">
        <v>42395</v>
      </c>
      <c r="AE29" s="1"/>
      <c r="AF29" s="1">
        <v>42419</v>
      </c>
      <c r="AG29" s="18">
        <v>7000000</v>
      </c>
      <c r="AH29" s="61">
        <f t="shared" si="5"/>
        <v>0.93708165997322623</v>
      </c>
      <c r="AI29" s="101" t="s">
        <v>210</v>
      </c>
      <c r="AJ29" s="16">
        <v>42411</v>
      </c>
      <c r="AK29" s="101" t="s">
        <v>211</v>
      </c>
      <c r="AL29" s="101"/>
      <c r="AM29" s="101"/>
      <c r="AN29" s="103"/>
      <c r="AO29" s="101"/>
      <c r="AP29" s="50">
        <v>7200000</v>
      </c>
      <c r="AQ29" s="104" t="str">
        <f t="shared" si="3"/>
        <v>김미순</v>
      </c>
      <c r="AR29" s="16">
        <v>42419</v>
      </c>
      <c r="AS29" s="16">
        <v>42419</v>
      </c>
      <c r="AT29" s="7"/>
      <c r="AU29" s="14"/>
      <c r="AV29" s="16">
        <v>42426</v>
      </c>
      <c r="AW29" s="14">
        <f>SUM(AP29-AU29)</f>
        <v>7200000</v>
      </c>
      <c r="AX29" s="92"/>
      <c r="AY29" s="82"/>
      <c r="AZ29" s="75"/>
      <c r="BA29" s="82"/>
      <c r="BB29" s="75"/>
      <c r="BC29" s="82"/>
      <c r="BD29" s="75"/>
      <c r="BE29" s="82"/>
      <c r="BF29" s="75"/>
      <c r="BG29" s="82"/>
      <c r="BH29" s="75"/>
      <c r="BI29" s="82"/>
      <c r="BJ29" s="75"/>
      <c r="BK29" s="82"/>
    </row>
    <row r="30" spans="1:63" ht="29.25" customHeight="1">
      <c r="A30" s="104">
        <v>24</v>
      </c>
      <c r="B30" s="101" t="s">
        <v>75</v>
      </c>
      <c r="C30" s="101" t="s">
        <v>216</v>
      </c>
      <c r="D30" s="1">
        <v>42401</v>
      </c>
      <c r="E30" s="101" t="s">
        <v>91</v>
      </c>
      <c r="F30" s="101" t="s">
        <v>60</v>
      </c>
      <c r="G30" s="105" t="s">
        <v>217</v>
      </c>
      <c r="H30" s="105" t="str">
        <f t="shared" si="0"/>
        <v>비즈니스센터 1층 BIFAN측 여자화장실 조명 자동점명 스위치 구입 설치</v>
      </c>
      <c r="I30" s="105" t="s">
        <v>218</v>
      </c>
      <c r="J30" s="18">
        <v>181500</v>
      </c>
      <c r="K30" s="102"/>
      <c r="L30" s="105"/>
      <c r="M30" s="20"/>
      <c r="N30" s="101"/>
      <c r="O30" s="101"/>
      <c r="P30" s="101"/>
      <c r="Q30" s="101"/>
      <c r="R30" s="59"/>
      <c r="S30" s="40"/>
      <c r="T30" s="102"/>
      <c r="U30" s="105"/>
      <c r="V30" s="105"/>
      <c r="W30" s="105"/>
      <c r="X30" s="40"/>
      <c r="Y30" s="102"/>
      <c r="Z30" s="105" t="s">
        <v>219</v>
      </c>
      <c r="AA30" s="101" t="s">
        <v>220</v>
      </c>
      <c r="AB30" s="105" t="s">
        <v>221</v>
      </c>
      <c r="AC30" s="105"/>
      <c r="AD30" s="1">
        <v>42401</v>
      </c>
      <c r="AE30" s="1"/>
      <c r="AF30" s="1">
        <v>42410</v>
      </c>
      <c r="AG30" s="18">
        <v>165000</v>
      </c>
      <c r="AH30" s="61">
        <f t="shared" si="5"/>
        <v>0.90909090909090906</v>
      </c>
      <c r="AI30" s="101"/>
      <c r="AJ30" s="48"/>
      <c r="AK30" s="101"/>
      <c r="AL30" s="101"/>
      <c r="AM30" s="101"/>
      <c r="AN30" s="103"/>
      <c r="AO30" s="101"/>
      <c r="AP30" s="14"/>
      <c r="AQ30" s="104" t="str">
        <f t="shared" si="3"/>
        <v>김광수</v>
      </c>
      <c r="AR30" s="16">
        <v>42402</v>
      </c>
      <c r="AS30" s="16">
        <v>42402</v>
      </c>
      <c r="AT30" s="7"/>
      <c r="AU30" s="14"/>
      <c r="AV30" s="16">
        <v>42415</v>
      </c>
      <c r="AW30" s="14">
        <f>SUM(AG30-AU30)</f>
        <v>165000</v>
      </c>
      <c r="AX30" s="92"/>
      <c r="AY30" s="82"/>
      <c r="AZ30" s="75"/>
      <c r="BA30" s="82"/>
      <c r="BB30" s="75"/>
      <c r="BC30" s="82"/>
      <c r="BD30" s="75"/>
      <c r="BE30" s="82"/>
      <c r="BF30" s="75"/>
      <c r="BG30" s="82"/>
      <c r="BH30" s="75"/>
      <c r="BI30" s="82"/>
      <c r="BJ30" s="75"/>
      <c r="BK30" s="82"/>
    </row>
    <row r="31" spans="1:63" ht="29.25" customHeight="1">
      <c r="A31" s="104">
        <v>25</v>
      </c>
      <c r="B31" s="101" t="s">
        <v>75</v>
      </c>
      <c r="C31" s="101" t="s">
        <v>216</v>
      </c>
      <c r="D31" s="1">
        <v>42401</v>
      </c>
      <c r="E31" s="101" t="s">
        <v>91</v>
      </c>
      <c r="F31" s="101" t="s">
        <v>60</v>
      </c>
      <c r="G31" s="105" t="s">
        <v>222</v>
      </c>
      <c r="H31" s="105" t="str">
        <f t="shared" si="0"/>
        <v>진흥원 3층 표지판낼 부품 구입 설치</v>
      </c>
      <c r="I31" s="105" t="s">
        <v>223</v>
      </c>
      <c r="J31" s="18">
        <v>176000</v>
      </c>
      <c r="K31" s="102"/>
      <c r="L31" s="105"/>
      <c r="M31" s="20"/>
      <c r="N31" s="101"/>
      <c r="O31" s="101"/>
      <c r="P31" s="101"/>
      <c r="Q31" s="101"/>
      <c r="R31" s="59"/>
      <c r="S31" s="40"/>
      <c r="T31" s="102"/>
      <c r="U31" s="105"/>
      <c r="V31" s="105"/>
      <c r="W31" s="105"/>
      <c r="X31" s="40"/>
      <c r="Y31" s="102"/>
      <c r="Z31" s="105" t="s">
        <v>100</v>
      </c>
      <c r="AA31" s="101" t="s">
        <v>101</v>
      </c>
      <c r="AB31" s="105" t="s">
        <v>102</v>
      </c>
      <c r="AC31" s="105"/>
      <c r="AD31" s="1">
        <v>42401</v>
      </c>
      <c r="AE31" s="1"/>
      <c r="AF31" s="1">
        <v>42410</v>
      </c>
      <c r="AG31" s="18">
        <v>165000</v>
      </c>
      <c r="AH31" s="61">
        <f t="shared" si="5"/>
        <v>0.9375</v>
      </c>
      <c r="AI31" s="101"/>
      <c r="AJ31" s="48"/>
      <c r="AK31" s="101"/>
      <c r="AL31" s="101"/>
      <c r="AM31" s="101"/>
      <c r="AN31" s="103"/>
      <c r="AO31" s="101"/>
      <c r="AP31" s="14"/>
      <c r="AQ31" s="104" t="str">
        <f>C31</f>
        <v>김광수</v>
      </c>
      <c r="AR31" s="16">
        <v>42402</v>
      </c>
      <c r="AS31" s="16">
        <v>42402</v>
      </c>
      <c r="AT31" s="7"/>
      <c r="AU31" s="14"/>
      <c r="AV31" s="16">
        <v>42402</v>
      </c>
      <c r="AW31" s="14">
        <f>SUM(AG31-AU31)</f>
        <v>165000</v>
      </c>
      <c r="AX31" s="92"/>
      <c r="AY31" s="82"/>
      <c r="AZ31" s="75"/>
      <c r="BA31" s="82"/>
      <c r="BB31" s="75"/>
      <c r="BC31" s="82"/>
      <c r="BD31" s="75"/>
      <c r="BE31" s="82"/>
      <c r="BF31" s="75"/>
      <c r="BG31" s="82"/>
      <c r="BH31" s="75"/>
      <c r="BI31" s="82"/>
      <c r="BJ31" s="75"/>
      <c r="BK31" s="82"/>
    </row>
    <row r="32" spans="1:63" ht="29.25" customHeight="1">
      <c r="A32" s="104">
        <v>26</v>
      </c>
      <c r="B32" s="101" t="s">
        <v>75</v>
      </c>
      <c r="C32" s="101" t="s">
        <v>103</v>
      </c>
      <c r="D32" s="1">
        <v>42396</v>
      </c>
      <c r="E32" s="101" t="s">
        <v>195</v>
      </c>
      <c r="F32" s="101" t="s">
        <v>60</v>
      </c>
      <c r="G32" s="105" t="s">
        <v>196</v>
      </c>
      <c r="H32" s="105" t="str">
        <f t="shared" si="0"/>
        <v>자료보존 전시실 조성공사</v>
      </c>
      <c r="I32" s="105" t="s">
        <v>197</v>
      </c>
      <c r="J32" s="18">
        <v>10794000</v>
      </c>
      <c r="K32" s="102"/>
      <c r="L32" s="105"/>
      <c r="M32" s="20"/>
      <c r="N32" s="101"/>
      <c r="O32" s="101"/>
      <c r="P32" s="101"/>
      <c r="Q32" s="101"/>
      <c r="R32" s="59"/>
      <c r="S32" s="40"/>
      <c r="T32" s="102"/>
      <c r="U32" s="105"/>
      <c r="V32" s="105"/>
      <c r="W32" s="105"/>
      <c r="X32" s="40"/>
      <c r="Y32" s="102"/>
      <c r="Z32" s="105" t="s">
        <v>198</v>
      </c>
      <c r="AA32" s="101" t="s">
        <v>199</v>
      </c>
      <c r="AB32" s="105" t="s">
        <v>200</v>
      </c>
      <c r="AC32" s="105"/>
      <c r="AD32" s="1">
        <v>42403</v>
      </c>
      <c r="AE32" s="1">
        <v>42403</v>
      </c>
      <c r="AF32" s="1">
        <v>42416</v>
      </c>
      <c r="AG32" s="18">
        <v>10260000</v>
      </c>
      <c r="AH32" s="61">
        <f t="shared" si="5"/>
        <v>0.9505280711506392</v>
      </c>
      <c r="AI32" s="101"/>
      <c r="AJ32" s="48"/>
      <c r="AK32" s="101"/>
      <c r="AL32" s="101"/>
      <c r="AM32" s="101"/>
      <c r="AN32" s="103"/>
      <c r="AO32" s="101"/>
      <c r="AP32" s="14"/>
      <c r="AQ32" s="104" t="str">
        <f t="shared" ref="AQ32:AQ41" si="8">C32</f>
        <v>이인철</v>
      </c>
      <c r="AR32" s="16">
        <v>42416</v>
      </c>
      <c r="AS32" s="16">
        <v>42416</v>
      </c>
      <c r="AT32" s="7"/>
      <c r="AU32" s="14"/>
      <c r="AV32" s="16">
        <v>42416</v>
      </c>
      <c r="AW32" s="14">
        <f t="shared" si="7"/>
        <v>10260000</v>
      </c>
      <c r="AX32" s="92"/>
      <c r="AY32" s="82"/>
      <c r="AZ32" s="75"/>
      <c r="BA32" s="82"/>
      <c r="BB32" s="75"/>
      <c r="BC32" s="82"/>
      <c r="BD32" s="75"/>
      <c r="BE32" s="82"/>
      <c r="BF32" s="75"/>
      <c r="BG32" s="82"/>
      <c r="BH32" s="75"/>
      <c r="BI32" s="82"/>
      <c r="BJ32" s="75"/>
      <c r="BK32" s="82"/>
    </row>
    <row r="33" spans="1:63" ht="29.25" customHeight="1">
      <c r="A33" s="104">
        <v>27</v>
      </c>
      <c r="B33" s="101" t="s">
        <v>201</v>
      </c>
      <c r="C33" s="101" t="s">
        <v>202</v>
      </c>
      <c r="D33" s="1">
        <v>42399</v>
      </c>
      <c r="E33" s="101" t="s">
        <v>91</v>
      </c>
      <c r="F33" s="101" t="s">
        <v>60</v>
      </c>
      <c r="G33" s="105" t="s">
        <v>203</v>
      </c>
      <c r="H33" s="105" t="str">
        <f t="shared" si="0"/>
        <v>현장형 창조인재 양성사업 교육생 작품집 제작</v>
      </c>
      <c r="I33" s="105" t="s">
        <v>204</v>
      </c>
      <c r="J33" s="18">
        <v>13425500</v>
      </c>
      <c r="K33" s="102"/>
      <c r="L33" s="105"/>
      <c r="M33" s="20"/>
      <c r="N33" s="101"/>
      <c r="O33" s="101"/>
      <c r="P33" s="101"/>
      <c r="Q33" s="101"/>
      <c r="R33" s="59"/>
      <c r="S33" s="40"/>
      <c r="T33" s="102"/>
      <c r="U33" s="105"/>
      <c r="V33" s="105"/>
      <c r="W33" s="105"/>
      <c r="X33" s="40"/>
      <c r="Y33" s="102"/>
      <c r="Z33" s="105" t="s">
        <v>168</v>
      </c>
      <c r="AA33" s="101" t="s">
        <v>182</v>
      </c>
      <c r="AB33" s="105" t="s">
        <v>169</v>
      </c>
      <c r="AC33" s="105"/>
      <c r="AD33" s="1">
        <v>42403</v>
      </c>
      <c r="AE33" s="1"/>
      <c r="AF33" s="1">
        <v>42423</v>
      </c>
      <c r="AG33" s="18">
        <v>12500000</v>
      </c>
      <c r="AH33" s="61">
        <f t="shared" si="5"/>
        <v>0.9310640199620126</v>
      </c>
      <c r="AI33" s="101"/>
      <c r="AJ33" s="48"/>
      <c r="AK33" s="101"/>
      <c r="AL33" s="101"/>
      <c r="AM33" s="101"/>
      <c r="AN33" s="103"/>
      <c r="AO33" s="101"/>
      <c r="AP33" s="14"/>
      <c r="AQ33" s="104" t="str">
        <f t="shared" si="8"/>
        <v>김태훈</v>
      </c>
      <c r="AR33" s="16">
        <v>42423</v>
      </c>
      <c r="AS33" s="16">
        <v>42423</v>
      </c>
      <c r="AT33" s="7"/>
      <c r="AU33" s="14"/>
      <c r="AV33" s="16">
        <v>42424</v>
      </c>
      <c r="AW33" s="14">
        <f t="shared" si="7"/>
        <v>12500000</v>
      </c>
      <c r="AX33" s="92"/>
      <c r="AY33" s="82"/>
      <c r="AZ33" s="75"/>
      <c r="BA33" s="82"/>
      <c r="BB33" s="75"/>
      <c r="BC33" s="82"/>
      <c r="BD33" s="75"/>
      <c r="BE33" s="82"/>
      <c r="BF33" s="75"/>
      <c r="BG33" s="82"/>
      <c r="BH33" s="75"/>
      <c r="BI33" s="82"/>
      <c r="BJ33" s="75"/>
      <c r="BK33" s="82"/>
    </row>
    <row r="34" spans="1:63" ht="29.25" customHeight="1">
      <c r="A34" s="104">
        <v>28</v>
      </c>
      <c r="B34" s="101" t="s">
        <v>83</v>
      </c>
      <c r="C34" s="101" t="s">
        <v>205</v>
      </c>
      <c r="D34" s="1">
        <v>42404</v>
      </c>
      <c r="E34" s="101" t="s">
        <v>52</v>
      </c>
      <c r="F34" s="101" t="s">
        <v>60</v>
      </c>
      <c r="G34" s="105" t="s">
        <v>206</v>
      </c>
      <c r="H34" s="105" t="str">
        <f t="shared" si="0"/>
        <v>한국만화박물관 상설전시 전시물 및 그래픽 디자인 용역</v>
      </c>
      <c r="I34" s="105" t="s">
        <v>207</v>
      </c>
      <c r="J34" s="18">
        <v>9500000</v>
      </c>
      <c r="K34" s="102"/>
      <c r="L34" s="105"/>
      <c r="M34" s="20"/>
      <c r="N34" s="101"/>
      <c r="O34" s="101"/>
      <c r="P34" s="101"/>
      <c r="Q34" s="101"/>
      <c r="R34" s="59"/>
      <c r="S34" s="40"/>
      <c r="T34" s="102"/>
      <c r="U34" s="105"/>
      <c r="V34" s="105"/>
      <c r="W34" s="105"/>
      <c r="X34" s="40"/>
      <c r="Y34" s="102"/>
      <c r="Z34" s="105" t="s">
        <v>208</v>
      </c>
      <c r="AA34" s="104" t="s">
        <v>236</v>
      </c>
      <c r="AB34" s="105" t="s">
        <v>212</v>
      </c>
      <c r="AC34" s="105"/>
      <c r="AD34" s="1">
        <v>42405</v>
      </c>
      <c r="AE34" s="1">
        <v>42405</v>
      </c>
      <c r="AF34" s="1">
        <v>42446</v>
      </c>
      <c r="AG34" s="18">
        <v>8550000</v>
      </c>
      <c r="AH34" s="61">
        <f t="shared" si="5"/>
        <v>0.9</v>
      </c>
      <c r="AI34" s="101"/>
      <c r="AJ34" s="48"/>
      <c r="AK34" s="101"/>
      <c r="AL34" s="101"/>
      <c r="AM34" s="101"/>
      <c r="AN34" s="103"/>
      <c r="AO34" s="101"/>
      <c r="AP34" s="14"/>
      <c r="AQ34" s="104" t="str">
        <f t="shared" si="8"/>
        <v>서정임</v>
      </c>
      <c r="AR34" s="16">
        <v>42446</v>
      </c>
      <c r="AS34" s="16">
        <v>42450</v>
      </c>
      <c r="AT34" s="7"/>
      <c r="AU34" s="14"/>
      <c r="AV34" s="16">
        <v>42453</v>
      </c>
      <c r="AW34" s="14">
        <f t="shared" si="7"/>
        <v>8550000</v>
      </c>
      <c r="AX34" s="92"/>
      <c r="AY34" s="82"/>
      <c r="AZ34" s="75"/>
      <c r="BA34" s="82"/>
      <c r="BB34" s="75"/>
      <c r="BC34" s="82"/>
      <c r="BD34" s="75"/>
      <c r="BE34" s="82"/>
      <c r="BF34" s="75"/>
      <c r="BG34" s="82"/>
      <c r="BH34" s="75"/>
      <c r="BI34" s="82"/>
      <c r="BJ34" s="75"/>
      <c r="BK34" s="82"/>
    </row>
    <row r="35" spans="1:63" ht="29.25" customHeight="1">
      <c r="A35" s="104">
        <v>29</v>
      </c>
      <c r="B35" s="101" t="s">
        <v>153</v>
      </c>
      <c r="C35" s="101" t="s">
        <v>253</v>
      </c>
      <c r="D35" s="1">
        <v>42412</v>
      </c>
      <c r="E35" s="101" t="s">
        <v>52</v>
      </c>
      <c r="F35" s="101" t="s">
        <v>60</v>
      </c>
      <c r="G35" s="105" t="s">
        <v>254</v>
      </c>
      <c r="H35" s="105" t="str">
        <f t="shared" si="0"/>
        <v>2016년도 제2호 온라인 뉴스레터 제작</v>
      </c>
      <c r="I35" s="105" t="s">
        <v>207</v>
      </c>
      <c r="J35" s="18">
        <v>330000</v>
      </c>
      <c r="K35" s="102"/>
      <c r="L35" s="105"/>
      <c r="M35" s="20"/>
      <c r="N35" s="101"/>
      <c r="O35" s="101"/>
      <c r="P35" s="101"/>
      <c r="Q35" s="101"/>
      <c r="R35" s="59"/>
      <c r="S35" s="40"/>
      <c r="T35" s="102"/>
      <c r="U35" s="105"/>
      <c r="V35" s="105"/>
      <c r="W35" s="105"/>
      <c r="X35" s="40"/>
      <c r="Y35" s="102"/>
      <c r="Z35" s="105" t="s">
        <v>255</v>
      </c>
      <c r="AA35" s="104" t="s">
        <v>256</v>
      </c>
      <c r="AB35" s="105" t="s">
        <v>257</v>
      </c>
      <c r="AC35" s="105"/>
      <c r="AD35" s="1">
        <v>42412</v>
      </c>
      <c r="AE35" s="1">
        <v>42412</v>
      </c>
      <c r="AF35" s="1">
        <v>42418</v>
      </c>
      <c r="AG35" s="18">
        <v>300000</v>
      </c>
      <c r="AH35" s="61">
        <f t="shared" si="5"/>
        <v>0.90909090909090906</v>
      </c>
      <c r="AI35" s="101"/>
      <c r="AJ35" s="48"/>
      <c r="AK35" s="101"/>
      <c r="AL35" s="101"/>
      <c r="AM35" s="101"/>
      <c r="AN35" s="103"/>
      <c r="AO35" s="101"/>
      <c r="AP35" s="14"/>
      <c r="AQ35" s="104" t="str">
        <f t="shared" si="8"/>
        <v>이효재</v>
      </c>
      <c r="AR35" s="16">
        <v>42418</v>
      </c>
      <c r="AS35" s="16">
        <v>42418</v>
      </c>
      <c r="AT35" s="7"/>
      <c r="AU35" s="14"/>
      <c r="AV35" s="16">
        <v>42426</v>
      </c>
      <c r="AW35" s="14">
        <f t="shared" si="7"/>
        <v>300000</v>
      </c>
      <c r="AX35" s="92"/>
      <c r="AY35" s="82"/>
      <c r="AZ35" s="75"/>
      <c r="BA35" s="82"/>
      <c r="BB35" s="75"/>
      <c r="BC35" s="82"/>
      <c r="BD35" s="75"/>
      <c r="BE35" s="82"/>
      <c r="BF35" s="75"/>
      <c r="BG35" s="82"/>
      <c r="BH35" s="75"/>
      <c r="BI35" s="82"/>
      <c r="BJ35" s="75"/>
      <c r="BK35" s="82"/>
    </row>
    <row r="36" spans="1:63" ht="29.25" customHeight="1">
      <c r="A36" s="104">
        <v>30</v>
      </c>
      <c r="B36" s="101" t="s">
        <v>83</v>
      </c>
      <c r="C36" s="101" t="s">
        <v>84</v>
      </c>
      <c r="D36" s="1">
        <v>42415</v>
      </c>
      <c r="E36" s="101" t="s">
        <v>91</v>
      </c>
      <c r="F36" s="101" t="s">
        <v>60</v>
      </c>
      <c r="G36" s="105" t="s">
        <v>224</v>
      </c>
      <c r="H36" s="105" t="str">
        <f t="shared" si="0"/>
        <v>한국만화박물관 교구재(텀블러) 구입</v>
      </c>
      <c r="I36" s="105" t="s">
        <v>225</v>
      </c>
      <c r="J36" s="18">
        <v>4380200</v>
      </c>
      <c r="K36" s="102"/>
      <c r="L36" s="105"/>
      <c r="M36" s="20"/>
      <c r="N36" s="101"/>
      <c r="O36" s="101"/>
      <c r="P36" s="101"/>
      <c r="Q36" s="101"/>
      <c r="R36" s="59"/>
      <c r="S36" s="40"/>
      <c r="T36" s="102"/>
      <c r="U36" s="105"/>
      <c r="V36" s="105"/>
      <c r="W36" s="105"/>
      <c r="X36" s="40"/>
      <c r="Y36" s="102"/>
      <c r="Z36" s="105" t="s">
        <v>168</v>
      </c>
      <c r="AA36" s="101" t="s">
        <v>182</v>
      </c>
      <c r="AB36" s="105" t="s">
        <v>169</v>
      </c>
      <c r="AC36" s="105"/>
      <c r="AD36" s="1">
        <v>42417</v>
      </c>
      <c r="AE36" s="1"/>
      <c r="AF36" s="1">
        <v>42425</v>
      </c>
      <c r="AG36" s="18">
        <v>4092000</v>
      </c>
      <c r="AH36" s="61">
        <f t="shared" si="5"/>
        <v>0.93420391762933197</v>
      </c>
      <c r="AI36" s="101"/>
      <c r="AJ36" s="48"/>
      <c r="AK36" s="101"/>
      <c r="AL36" s="101"/>
      <c r="AM36" s="101"/>
      <c r="AN36" s="103"/>
      <c r="AO36" s="101"/>
      <c r="AP36" s="14"/>
      <c r="AQ36" s="104" t="str">
        <f t="shared" si="8"/>
        <v>안윤선</v>
      </c>
      <c r="AR36" s="16">
        <v>42423</v>
      </c>
      <c r="AS36" s="16">
        <v>42423</v>
      </c>
      <c r="AT36" s="7"/>
      <c r="AU36" s="14"/>
      <c r="AV36" s="16">
        <v>42424</v>
      </c>
      <c r="AW36" s="14">
        <f t="shared" si="7"/>
        <v>4092000</v>
      </c>
      <c r="AX36" s="92"/>
      <c r="AY36" s="82"/>
      <c r="AZ36" s="75"/>
      <c r="BA36" s="82"/>
      <c r="BB36" s="75"/>
      <c r="BC36" s="82"/>
      <c r="BD36" s="75"/>
      <c r="BE36" s="82"/>
      <c r="BF36" s="75"/>
      <c r="BG36" s="82"/>
      <c r="BH36" s="75"/>
      <c r="BI36" s="82"/>
      <c r="BJ36" s="75"/>
      <c r="BK36" s="82"/>
    </row>
    <row r="37" spans="1:63" ht="29.25" customHeight="1">
      <c r="A37" s="104">
        <v>31</v>
      </c>
      <c r="B37" s="101" t="s">
        <v>83</v>
      </c>
      <c r="C37" s="101" t="s">
        <v>84</v>
      </c>
      <c r="D37" s="1">
        <v>42415</v>
      </c>
      <c r="E37" s="101" t="s">
        <v>91</v>
      </c>
      <c r="F37" s="101" t="s">
        <v>226</v>
      </c>
      <c r="G37" s="105" t="s">
        <v>227</v>
      </c>
      <c r="H37" s="105" t="str">
        <f t="shared" si="0"/>
        <v>한국만화박물관 교구재(홈, 거울잔상 애니 교구) 구입</v>
      </c>
      <c r="I37" s="105" t="s">
        <v>228</v>
      </c>
      <c r="J37" s="18">
        <v>3082750</v>
      </c>
      <c r="K37" s="102"/>
      <c r="L37" s="105"/>
      <c r="M37" s="20"/>
      <c r="N37" s="101"/>
      <c r="O37" s="101"/>
      <c r="P37" s="101"/>
      <c r="Q37" s="101"/>
      <c r="R37" s="59"/>
      <c r="S37" s="40"/>
      <c r="T37" s="102"/>
      <c r="U37" s="105"/>
      <c r="V37" s="105"/>
      <c r="W37" s="105"/>
      <c r="X37" s="40"/>
      <c r="Y37" s="102"/>
      <c r="Z37" s="105" t="s">
        <v>229</v>
      </c>
      <c r="AA37" s="101" t="s">
        <v>230</v>
      </c>
      <c r="AB37" s="105" t="s">
        <v>231</v>
      </c>
      <c r="AC37" s="105"/>
      <c r="AD37" s="1">
        <v>42417</v>
      </c>
      <c r="AE37" s="1"/>
      <c r="AF37" s="1">
        <v>42425</v>
      </c>
      <c r="AG37" s="18">
        <v>2774470</v>
      </c>
      <c r="AH37" s="61">
        <f t="shared" si="5"/>
        <v>0.89999837807152705</v>
      </c>
      <c r="AI37" s="101"/>
      <c r="AJ37" s="48"/>
      <c r="AK37" s="101"/>
      <c r="AL37" s="101"/>
      <c r="AM37" s="101"/>
      <c r="AN37" s="103"/>
      <c r="AO37" s="101"/>
      <c r="AP37" s="14"/>
      <c r="AQ37" s="104" t="str">
        <f t="shared" si="8"/>
        <v>안윤선</v>
      </c>
      <c r="AR37" s="16">
        <v>42423</v>
      </c>
      <c r="AS37" s="16">
        <v>42423</v>
      </c>
      <c r="AT37" s="7"/>
      <c r="AU37" s="14"/>
      <c r="AV37" s="16">
        <v>42424</v>
      </c>
      <c r="AW37" s="14">
        <f t="shared" si="7"/>
        <v>2774470</v>
      </c>
      <c r="AX37" s="92"/>
      <c r="AY37" s="82"/>
      <c r="AZ37" s="75"/>
      <c r="BA37" s="82"/>
      <c r="BB37" s="75"/>
      <c r="BC37" s="82"/>
      <c r="BD37" s="75"/>
      <c r="BE37" s="82"/>
      <c r="BF37" s="75"/>
      <c r="BG37" s="82"/>
      <c r="BH37" s="75"/>
      <c r="BI37" s="82"/>
      <c r="BJ37" s="75"/>
      <c r="BK37" s="82"/>
    </row>
    <row r="38" spans="1:63" ht="29.25" customHeight="1">
      <c r="A38" s="104">
        <v>32</v>
      </c>
      <c r="B38" s="101" t="s">
        <v>83</v>
      </c>
      <c r="C38" s="101" t="s">
        <v>259</v>
      </c>
      <c r="D38" s="1">
        <v>42418</v>
      </c>
      <c r="E38" s="101" t="s">
        <v>52</v>
      </c>
      <c r="F38" s="101" t="s">
        <v>60</v>
      </c>
      <c r="G38" s="105" t="s">
        <v>260</v>
      </c>
      <c r="H38" s="105" t="str">
        <f t="shared" si="0"/>
        <v>만화영화상영관 디지털서버 수리</v>
      </c>
      <c r="I38" s="105" t="s">
        <v>261</v>
      </c>
      <c r="J38" s="18">
        <v>3630000</v>
      </c>
      <c r="K38" s="102"/>
      <c r="L38" s="105"/>
      <c r="M38" s="20"/>
      <c r="N38" s="101"/>
      <c r="O38" s="101"/>
      <c r="P38" s="101"/>
      <c r="Q38" s="101"/>
      <c r="R38" s="59"/>
      <c r="S38" s="40"/>
      <c r="T38" s="102"/>
      <c r="U38" s="105"/>
      <c r="V38" s="105"/>
      <c r="W38" s="105"/>
      <c r="X38" s="40"/>
      <c r="Y38" s="102"/>
      <c r="Z38" s="105" t="s">
        <v>262</v>
      </c>
      <c r="AA38" s="101" t="s">
        <v>263</v>
      </c>
      <c r="AB38" s="105" t="s">
        <v>264</v>
      </c>
      <c r="AC38" s="105"/>
      <c r="AD38" s="1">
        <v>42418</v>
      </c>
      <c r="AE38" s="1">
        <v>42418</v>
      </c>
      <c r="AF38" s="1">
        <v>42418</v>
      </c>
      <c r="AG38" s="18">
        <v>3530000</v>
      </c>
      <c r="AH38" s="61">
        <f t="shared" si="5"/>
        <v>0.97245179063360887</v>
      </c>
      <c r="AI38" s="101"/>
      <c r="AJ38" s="48"/>
      <c r="AK38" s="101"/>
      <c r="AL38" s="101"/>
      <c r="AM38" s="101"/>
      <c r="AN38" s="103"/>
      <c r="AO38" s="101"/>
      <c r="AP38" s="14"/>
      <c r="AQ38" s="104" t="str">
        <f t="shared" si="8"/>
        <v>김현재</v>
      </c>
      <c r="AR38" s="16">
        <v>42426</v>
      </c>
      <c r="AS38" s="16">
        <v>42418</v>
      </c>
      <c r="AT38" s="7"/>
      <c r="AU38" s="14"/>
      <c r="AV38" s="16">
        <v>42438</v>
      </c>
      <c r="AW38" s="14">
        <f>SUM(AG38-AU38)</f>
        <v>3530000</v>
      </c>
      <c r="AX38" s="92"/>
      <c r="AY38" s="82"/>
      <c r="AZ38" s="75"/>
      <c r="BA38" s="82"/>
      <c r="BB38" s="75"/>
      <c r="BC38" s="82"/>
      <c r="BD38" s="75"/>
      <c r="BE38" s="82"/>
      <c r="BF38" s="75"/>
      <c r="BG38" s="82"/>
      <c r="BH38" s="75"/>
      <c r="BI38" s="82"/>
      <c r="BJ38" s="75"/>
      <c r="BK38" s="82"/>
    </row>
    <row r="39" spans="1:63" ht="29.25" customHeight="1">
      <c r="A39" s="104">
        <v>33</v>
      </c>
      <c r="B39" s="101" t="s">
        <v>201</v>
      </c>
      <c r="C39" s="101" t="s">
        <v>202</v>
      </c>
      <c r="D39" s="1">
        <v>42416</v>
      </c>
      <c r="E39" s="101" t="s">
        <v>52</v>
      </c>
      <c r="F39" s="101" t="s">
        <v>60</v>
      </c>
      <c r="G39" s="105" t="s">
        <v>232</v>
      </c>
      <c r="H39" s="105" t="str">
        <f t="shared" si="0"/>
        <v>현장형 창조인재 양성사업 결과발표회 운영 용역</v>
      </c>
      <c r="I39" s="105" t="s">
        <v>207</v>
      </c>
      <c r="J39" s="18">
        <v>2988700</v>
      </c>
      <c r="K39" s="102"/>
      <c r="L39" s="105"/>
      <c r="M39" s="20"/>
      <c r="N39" s="101"/>
      <c r="O39" s="101"/>
      <c r="P39" s="101"/>
      <c r="Q39" s="101"/>
      <c r="R39" s="59"/>
      <c r="S39" s="40"/>
      <c r="T39" s="102"/>
      <c r="U39" s="105"/>
      <c r="V39" s="105"/>
      <c r="W39" s="105"/>
      <c r="X39" s="40"/>
      <c r="Y39" s="102"/>
      <c r="Z39" s="105" t="s">
        <v>233</v>
      </c>
      <c r="AA39" s="101" t="s">
        <v>234</v>
      </c>
      <c r="AB39" s="105" t="s">
        <v>235</v>
      </c>
      <c r="AC39" s="105"/>
      <c r="AD39" s="1">
        <v>42419</v>
      </c>
      <c r="AE39" s="1">
        <v>42419</v>
      </c>
      <c r="AF39" s="1">
        <v>42423</v>
      </c>
      <c r="AG39" s="18">
        <v>2710400</v>
      </c>
      <c r="AH39" s="61">
        <f t="shared" si="5"/>
        <v>0.90688259109311742</v>
      </c>
      <c r="AI39" s="101"/>
      <c r="AJ39" s="48"/>
      <c r="AK39" s="101"/>
      <c r="AL39" s="101"/>
      <c r="AM39" s="101"/>
      <c r="AN39" s="103"/>
      <c r="AO39" s="101"/>
      <c r="AP39" s="14"/>
      <c r="AQ39" s="104" t="str">
        <f t="shared" si="8"/>
        <v>김태훈</v>
      </c>
      <c r="AR39" s="16">
        <v>42423</v>
      </c>
      <c r="AS39" s="16">
        <v>42423</v>
      </c>
      <c r="AT39" s="7"/>
      <c r="AU39" s="14"/>
      <c r="AV39" s="16">
        <v>42425</v>
      </c>
      <c r="AW39" s="14">
        <f t="shared" si="7"/>
        <v>2710400</v>
      </c>
      <c r="AX39" s="92"/>
      <c r="AY39" s="82"/>
      <c r="AZ39" s="75"/>
      <c r="BA39" s="82"/>
      <c r="BB39" s="75"/>
      <c r="BC39" s="82"/>
      <c r="BD39" s="75"/>
      <c r="BE39" s="82"/>
      <c r="BF39" s="75"/>
      <c r="BG39" s="82"/>
      <c r="BH39" s="75"/>
      <c r="BI39" s="82"/>
      <c r="BJ39" s="75"/>
      <c r="BK39" s="82"/>
    </row>
    <row r="40" spans="1:63" ht="29.25" customHeight="1">
      <c r="A40" s="104">
        <v>34</v>
      </c>
      <c r="B40" s="101" t="s">
        <v>58</v>
      </c>
      <c r="C40" s="101" t="s">
        <v>237</v>
      </c>
      <c r="D40" s="1">
        <v>42370</v>
      </c>
      <c r="E40" s="101" t="s">
        <v>247</v>
      </c>
      <c r="F40" s="101" t="s">
        <v>238</v>
      </c>
      <c r="G40" s="105" t="s">
        <v>239</v>
      </c>
      <c r="H40" s="105" t="str">
        <f>G40</f>
        <v>글로벌 웹툰 뱅크 시스템 구축 및 운영 지원 용역</v>
      </c>
      <c r="I40" s="105" t="s">
        <v>240</v>
      </c>
      <c r="J40" s="18">
        <v>500000000</v>
      </c>
      <c r="K40" s="1">
        <v>42356</v>
      </c>
      <c r="L40" s="105" t="s">
        <v>241</v>
      </c>
      <c r="M40" s="20"/>
      <c r="N40" s="101" t="s">
        <v>242</v>
      </c>
      <c r="O40" s="101" t="s">
        <v>117</v>
      </c>
      <c r="P40" s="101" t="s">
        <v>118</v>
      </c>
      <c r="Q40" s="101" t="s">
        <v>243</v>
      </c>
      <c r="R40" s="59">
        <v>500000000</v>
      </c>
      <c r="S40" s="42">
        <v>500000000</v>
      </c>
      <c r="T40" s="102">
        <v>42384</v>
      </c>
      <c r="U40" s="105">
        <v>2</v>
      </c>
      <c r="V40" s="105" t="s">
        <v>244</v>
      </c>
      <c r="W40" s="105" t="s">
        <v>245</v>
      </c>
      <c r="X40" s="42">
        <v>495000000</v>
      </c>
      <c r="Y40" s="102">
        <v>42384</v>
      </c>
      <c r="Z40" s="105" t="s">
        <v>244</v>
      </c>
      <c r="AA40" s="101" t="s">
        <v>246</v>
      </c>
      <c r="AB40" s="105" t="s">
        <v>245</v>
      </c>
      <c r="AC40" s="105">
        <v>1</v>
      </c>
      <c r="AD40" s="1">
        <v>42422</v>
      </c>
      <c r="AE40" s="1">
        <v>42422</v>
      </c>
      <c r="AF40" s="1">
        <v>43100</v>
      </c>
      <c r="AG40" s="18">
        <v>495000000</v>
      </c>
      <c r="AH40" s="61">
        <f t="shared" ref="AH40" si="9">SUM(AG40/S40)</f>
        <v>0.99</v>
      </c>
      <c r="AI40" s="101"/>
      <c r="AJ40" s="48"/>
      <c r="AK40" s="101"/>
      <c r="AL40" s="101"/>
      <c r="AM40" s="101"/>
      <c r="AN40" s="103"/>
      <c r="AO40" s="101"/>
      <c r="AP40" s="14"/>
      <c r="AQ40" s="104" t="str">
        <f t="shared" si="8"/>
        <v>서희진</v>
      </c>
      <c r="AR40" s="16"/>
      <c r="AS40" s="16"/>
      <c r="AT40" s="7">
        <v>42451</v>
      </c>
      <c r="AU40" s="14">
        <v>224000000</v>
      </c>
      <c r="AV40" s="16"/>
      <c r="AW40" s="14"/>
      <c r="AX40" s="16"/>
      <c r="AY40" s="84"/>
      <c r="AZ40" s="16"/>
      <c r="BA40" s="84"/>
      <c r="BB40" s="16"/>
      <c r="BC40" s="84"/>
      <c r="BD40" s="16"/>
      <c r="BE40" s="84"/>
      <c r="BF40" s="16"/>
      <c r="BG40" s="84"/>
      <c r="BH40" s="16"/>
      <c r="BI40" s="84"/>
      <c r="BJ40" s="16"/>
      <c r="BK40" s="84"/>
    </row>
    <row r="41" spans="1:63" ht="29.25" customHeight="1">
      <c r="A41" s="104">
        <v>35</v>
      </c>
      <c r="B41" s="101" t="s">
        <v>201</v>
      </c>
      <c r="C41" s="101" t="s">
        <v>202</v>
      </c>
      <c r="D41" s="1">
        <v>42417</v>
      </c>
      <c r="E41" s="101" t="s">
        <v>52</v>
      </c>
      <c r="F41" s="101" t="s">
        <v>60</v>
      </c>
      <c r="G41" s="105" t="s">
        <v>248</v>
      </c>
      <c r="H41" s="105" t="str">
        <f t="shared" si="0"/>
        <v>현장형 창조인재 양성사업 결과물 홍보공간 조성</v>
      </c>
      <c r="I41" s="105" t="s">
        <v>249</v>
      </c>
      <c r="J41" s="18">
        <v>11882200</v>
      </c>
      <c r="K41" s="102"/>
      <c r="L41" s="105"/>
      <c r="M41" s="20"/>
      <c r="N41" s="101"/>
      <c r="O41" s="101"/>
      <c r="P41" s="101"/>
      <c r="Q41" s="101"/>
      <c r="R41" s="59"/>
      <c r="S41" s="40"/>
      <c r="T41" s="102"/>
      <c r="U41" s="105"/>
      <c r="V41" s="105"/>
      <c r="W41" s="105"/>
      <c r="X41" s="40"/>
      <c r="Y41" s="102"/>
      <c r="Z41" s="105" t="s">
        <v>250</v>
      </c>
      <c r="AA41" s="101" t="s">
        <v>251</v>
      </c>
      <c r="AB41" s="105" t="s">
        <v>252</v>
      </c>
      <c r="AC41" s="105"/>
      <c r="AD41" s="1">
        <v>42422</v>
      </c>
      <c r="AE41" s="1">
        <v>42422</v>
      </c>
      <c r="AF41" s="1">
        <v>42426</v>
      </c>
      <c r="AG41" s="18">
        <v>10901000</v>
      </c>
      <c r="AH41" s="61">
        <f t="shared" si="5"/>
        <v>0.91742269950009259</v>
      </c>
      <c r="AI41" s="101"/>
      <c r="AJ41" s="48"/>
      <c r="AK41" s="101"/>
      <c r="AL41" s="101"/>
      <c r="AM41" s="101"/>
      <c r="AN41" s="103"/>
      <c r="AO41" s="101"/>
      <c r="AP41" s="14"/>
      <c r="AQ41" s="104" t="str">
        <f t="shared" si="8"/>
        <v>김태훈</v>
      </c>
      <c r="AR41" s="16">
        <v>42426</v>
      </c>
      <c r="AS41" s="16">
        <v>42426</v>
      </c>
      <c r="AT41" s="7"/>
      <c r="AU41" s="14"/>
      <c r="AV41" s="16">
        <v>42429</v>
      </c>
      <c r="AW41" s="14">
        <f t="shared" si="7"/>
        <v>10901000</v>
      </c>
      <c r="AX41" s="92"/>
      <c r="AY41" s="82"/>
      <c r="AZ41" s="75"/>
      <c r="BA41" s="82"/>
      <c r="BB41" s="75"/>
      <c r="BC41" s="82"/>
      <c r="BD41" s="75"/>
      <c r="BE41" s="82"/>
      <c r="BF41" s="75"/>
      <c r="BG41" s="82"/>
      <c r="BH41" s="75"/>
      <c r="BI41" s="82"/>
      <c r="BJ41" s="75"/>
      <c r="BK41" s="82"/>
    </row>
    <row r="42" spans="1:63" ht="29.25" customHeight="1">
      <c r="A42" s="104">
        <v>36</v>
      </c>
      <c r="B42" s="101" t="s">
        <v>75</v>
      </c>
      <c r="C42" s="101" t="s">
        <v>103</v>
      </c>
      <c r="D42" s="1">
        <v>42423</v>
      </c>
      <c r="E42" s="101" t="s">
        <v>52</v>
      </c>
      <c r="F42" s="101" t="s">
        <v>60</v>
      </c>
      <c r="G42" s="105" t="s">
        <v>265</v>
      </c>
      <c r="H42" s="105" t="str">
        <f>G42</f>
        <v>설맞이 환경정비에 따른 폐품 처리</v>
      </c>
      <c r="I42" s="105" t="s">
        <v>326</v>
      </c>
      <c r="J42" s="18">
        <v>120000</v>
      </c>
      <c r="K42" s="102"/>
      <c r="L42" s="105"/>
      <c r="M42" s="20"/>
      <c r="N42" s="101"/>
      <c r="O42" s="101"/>
      <c r="P42" s="101"/>
      <c r="Q42" s="101"/>
      <c r="R42" s="59"/>
      <c r="S42" s="40"/>
      <c r="T42" s="102"/>
      <c r="U42" s="105"/>
      <c r="V42" s="105"/>
      <c r="W42" s="105"/>
      <c r="X42" s="40"/>
      <c r="Y42" s="102"/>
      <c r="Z42" s="105" t="s">
        <v>266</v>
      </c>
      <c r="AA42" s="101" t="s">
        <v>267</v>
      </c>
      <c r="AB42" s="105" t="s">
        <v>268</v>
      </c>
      <c r="AC42" s="105"/>
      <c r="AD42" s="1">
        <v>42423</v>
      </c>
      <c r="AE42" s="1">
        <v>42431</v>
      </c>
      <c r="AF42" s="1">
        <v>42433</v>
      </c>
      <c r="AG42" s="18">
        <v>100000</v>
      </c>
      <c r="AH42" s="61">
        <f t="shared" si="5"/>
        <v>0.83333333333333337</v>
      </c>
      <c r="AI42" s="101"/>
      <c r="AJ42" s="48"/>
      <c r="AK42" s="101"/>
      <c r="AL42" s="101"/>
      <c r="AM42" s="101"/>
      <c r="AN42" s="103"/>
      <c r="AO42" s="101"/>
      <c r="AP42" s="14"/>
      <c r="AQ42" s="104" t="str">
        <f>C42</f>
        <v>이인철</v>
      </c>
      <c r="AR42" s="16">
        <v>42432</v>
      </c>
      <c r="AS42" s="16">
        <v>42432</v>
      </c>
      <c r="AT42" s="7"/>
      <c r="AU42" s="14"/>
      <c r="AV42" s="16">
        <v>42438</v>
      </c>
      <c r="AW42" s="14">
        <f t="shared" si="7"/>
        <v>100000</v>
      </c>
      <c r="AX42" s="92"/>
      <c r="AY42" s="82"/>
      <c r="AZ42" s="75"/>
      <c r="BA42" s="82"/>
      <c r="BB42" s="75"/>
      <c r="BC42" s="82"/>
      <c r="BD42" s="75"/>
      <c r="BE42" s="82"/>
      <c r="BF42" s="75"/>
      <c r="BG42" s="82"/>
      <c r="BH42" s="75"/>
      <c r="BI42" s="82"/>
      <c r="BJ42" s="75"/>
      <c r="BK42" s="82"/>
    </row>
    <row r="43" spans="1:63" ht="29.25" customHeight="1">
      <c r="A43" s="104">
        <v>37</v>
      </c>
      <c r="B43" s="101" t="s">
        <v>83</v>
      </c>
      <c r="C43" s="101" t="s">
        <v>205</v>
      </c>
      <c r="D43" s="1">
        <v>42422</v>
      </c>
      <c r="E43" s="101" t="s">
        <v>52</v>
      </c>
      <c r="F43" s="101" t="s">
        <v>289</v>
      </c>
      <c r="G43" s="105" t="s">
        <v>284</v>
      </c>
      <c r="H43" s="105" t="str">
        <f>G43</f>
        <v>한국만화박물관 상설전시관 4층 크로마키 시스템 개보수용역</v>
      </c>
      <c r="I43" s="105" t="s">
        <v>285</v>
      </c>
      <c r="J43" s="18">
        <v>17500000</v>
      </c>
      <c r="K43" s="102"/>
      <c r="L43" s="105"/>
      <c r="M43" s="20"/>
      <c r="N43" s="101"/>
      <c r="O43" s="101"/>
      <c r="P43" s="101"/>
      <c r="Q43" s="101"/>
      <c r="R43" s="59"/>
      <c r="S43" s="40"/>
      <c r="T43" s="102"/>
      <c r="U43" s="105"/>
      <c r="V43" s="105"/>
      <c r="W43" s="105"/>
      <c r="X43" s="40"/>
      <c r="Y43" s="102"/>
      <c r="Z43" s="105" t="s">
        <v>286</v>
      </c>
      <c r="AA43" s="101" t="s">
        <v>287</v>
      </c>
      <c r="AB43" s="105" t="s">
        <v>288</v>
      </c>
      <c r="AC43" s="105"/>
      <c r="AD43" s="1">
        <v>42425</v>
      </c>
      <c r="AE43" s="1">
        <v>42431</v>
      </c>
      <c r="AF43" s="1">
        <v>42447</v>
      </c>
      <c r="AG43" s="18">
        <v>15730000</v>
      </c>
      <c r="AH43" s="61">
        <f t="shared" si="5"/>
        <v>0.89885714285714291</v>
      </c>
      <c r="AI43" s="101"/>
      <c r="AJ43" s="48"/>
      <c r="AK43" s="101"/>
      <c r="AL43" s="101"/>
      <c r="AM43" s="101"/>
      <c r="AN43" s="103"/>
      <c r="AO43" s="101"/>
      <c r="AP43" s="14"/>
      <c r="AQ43" s="104" t="str">
        <f>C43</f>
        <v>서정임</v>
      </c>
      <c r="AR43" s="16">
        <v>42447</v>
      </c>
      <c r="AS43" s="16">
        <v>42447</v>
      </c>
      <c r="AT43" s="7"/>
      <c r="AU43" s="14"/>
      <c r="AV43" s="16">
        <v>42453</v>
      </c>
      <c r="AW43" s="14">
        <f t="shared" si="7"/>
        <v>15730000</v>
      </c>
      <c r="AX43" s="92"/>
      <c r="AY43" s="82"/>
      <c r="AZ43" s="75"/>
      <c r="BA43" s="82"/>
      <c r="BB43" s="75"/>
      <c r="BC43" s="82"/>
      <c r="BD43" s="75"/>
      <c r="BE43" s="82"/>
      <c r="BF43" s="75"/>
      <c r="BG43" s="82"/>
      <c r="BH43" s="75"/>
      <c r="BI43" s="82"/>
      <c r="BJ43" s="75"/>
      <c r="BK43" s="82"/>
    </row>
    <row r="44" spans="1:63" ht="29.25" customHeight="1">
      <c r="A44" s="104">
        <v>38</v>
      </c>
      <c r="B44" s="101" t="s">
        <v>83</v>
      </c>
      <c r="C44" s="101" t="s">
        <v>205</v>
      </c>
      <c r="D44" s="1">
        <v>42422</v>
      </c>
      <c r="E44" s="101" t="s">
        <v>52</v>
      </c>
      <c r="F44" s="101" t="s">
        <v>289</v>
      </c>
      <c r="G44" s="105" t="s">
        <v>290</v>
      </c>
      <c r="H44" s="105" t="str">
        <f t="shared" ref="H44" si="10">G44</f>
        <v>한국만화박물관 상설전시관 모형 전시물 수리용역</v>
      </c>
      <c r="I44" s="105" t="s">
        <v>291</v>
      </c>
      <c r="J44" s="18">
        <v>6170000</v>
      </c>
      <c r="K44" s="102"/>
      <c r="L44" s="105"/>
      <c r="M44" s="20"/>
      <c r="N44" s="101"/>
      <c r="O44" s="101"/>
      <c r="P44" s="101"/>
      <c r="Q44" s="101"/>
      <c r="R44" s="59"/>
      <c r="S44" s="40"/>
      <c r="T44" s="102"/>
      <c r="U44" s="105"/>
      <c r="V44" s="105"/>
      <c r="W44" s="105"/>
      <c r="X44" s="40"/>
      <c r="Y44" s="102"/>
      <c r="Z44" s="105" t="s">
        <v>292</v>
      </c>
      <c r="AA44" s="101" t="s">
        <v>293</v>
      </c>
      <c r="AB44" s="105" t="s">
        <v>294</v>
      </c>
      <c r="AC44" s="105"/>
      <c r="AD44" s="1">
        <v>42426</v>
      </c>
      <c r="AE44" s="1">
        <v>42426</v>
      </c>
      <c r="AF44" s="1">
        <v>42451</v>
      </c>
      <c r="AG44" s="18">
        <v>5500000</v>
      </c>
      <c r="AH44" s="61">
        <f t="shared" si="5"/>
        <v>0.89141004862236628</v>
      </c>
      <c r="AI44" s="101"/>
      <c r="AJ44" s="48"/>
      <c r="AK44" s="101"/>
      <c r="AL44" s="101"/>
      <c r="AM44" s="101"/>
      <c r="AN44" s="103"/>
      <c r="AO44" s="101"/>
      <c r="AP44" s="14"/>
      <c r="AQ44" s="104" t="str">
        <f t="shared" ref="AQ44:AQ48" si="11">C44</f>
        <v>서정임</v>
      </c>
      <c r="AR44" s="16">
        <v>42447</v>
      </c>
      <c r="AS44" s="16">
        <v>42447</v>
      </c>
      <c r="AT44" s="7"/>
      <c r="AU44" s="14"/>
      <c r="AV44" s="16">
        <v>42453</v>
      </c>
      <c r="AW44" s="14">
        <f t="shared" si="7"/>
        <v>5500000</v>
      </c>
      <c r="AX44" s="92"/>
      <c r="AY44" s="82"/>
      <c r="AZ44" s="75"/>
      <c r="BA44" s="82"/>
      <c r="BB44" s="75"/>
      <c r="BC44" s="82"/>
      <c r="BD44" s="75"/>
      <c r="BE44" s="82"/>
      <c r="BF44" s="75"/>
      <c r="BG44" s="82"/>
      <c r="BH44" s="75"/>
      <c r="BI44" s="82"/>
      <c r="BJ44" s="75"/>
      <c r="BK44" s="82"/>
    </row>
    <row r="45" spans="1:63" ht="29.25" customHeight="1">
      <c r="A45" s="104">
        <v>39</v>
      </c>
      <c r="B45" s="101" t="s">
        <v>83</v>
      </c>
      <c r="C45" s="101" t="s">
        <v>205</v>
      </c>
      <c r="D45" s="1">
        <v>42426</v>
      </c>
      <c r="E45" s="101" t="s">
        <v>52</v>
      </c>
      <c r="F45" s="101" t="s">
        <v>289</v>
      </c>
      <c r="G45" s="105" t="s">
        <v>307</v>
      </c>
      <c r="H45" s="105" t="str">
        <f>G45</f>
        <v>상설전시관 대형 마우스용 웹툰 영상 제어 시스템 설계 및 설치 용역</v>
      </c>
      <c r="I45" s="105" t="s">
        <v>291</v>
      </c>
      <c r="J45" s="18">
        <v>6600000</v>
      </c>
      <c r="K45" s="102"/>
      <c r="L45" s="105"/>
      <c r="M45" s="20"/>
      <c r="N45" s="101"/>
      <c r="O45" s="101"/>
      <c r="P45" s="101"/>
      <c r="Q45" s="101"/>
      <c r="R45" s="59"/>
      <c r="S45" s="40"/>
      <c r="T45" s="102"/>
      <c r="U45" s="105"/>
      <c r="V45" s="105"/>
      <c r="W45" s="105"/>
      <c r="X45" s="40"/>
      <c r="Y45" s="102"/>
      <c r="Z45" s="105" t="s">
        <v>295</v>
      </c>
      <c r="AA45" s="101" t="s">
        <v>296</v>
      </c>
      <c r="AB45" s="105" t="s">
        <v>297</v>
      </c>
      <c r="AC45" s="105"/>
      <c r="AD45" s="1">
        <v>42429</v>
      </c>
      <c r="AE45" s="1">
        <v>42429</v>
      </c>
      <c r="AF45" s="1">
        <v>42447</v>
      </c>
      <c r="AG45" s="18">
        <v>6000000</v>
      </c>
      <c r="AH45" s="61">
        <f t="shared" si="5"/>
        <v>0.90909090909090906</v>
      </c>
      <c r="AI45" s="101"/>
      <c r="AJ45" s="48"/>
      <c r="AK45" s="101"/>
      <c r="AL45" s="101"/>
      <c r="AM45" s="101"/>
      <c r="AN45" s="103"/>
      <c r="AO45" s="101"/>
      <c r="AP45" s="14"/>
      <c r="AQ45" s="104" t="str">
        <f t="shared" si="11"/>
        <v>서정임</v>
      </c>
      <c r="AR45" s="16">
        <v>42447</v>
      </c>
      <c r="AS45" s="16">
        <v>42447</v>
      </c>
      <c r="AT45" s="7"/>
      <c r="AU45" s="14"/>
      <c r="AV45" s="16">
        <v>42453</v>
      </c>
      <c r="AW45" s="14">
        <f t="shared" si="7"/>
        <v>6000000</v>
      </c>
      <c r="AX45" s="92"/>
      <c r="AY45" s="82"/>
      <c r="AZ45" s="75"/>
      <c r="BA45" s="82"/>
      <c r="BB45" s="75"/>
      <c r="BC45" s="82"/>
      <c r="BD45" s="75"/>
      <c r="BE45" s="82"/>
      <c r="BF45" s="75"/>
      <c r="BG45" s="82"/>
      <c r="BH45" s="75"/>
      <c r="BI45" s="82"/>
      <c r="BJ45" s="75"/>
      <c r="BK45" s="82"/>
    </row>
    <row r="46" spans="1:63" ht="29.25" customHeight="1">
      <c r="A46" s="104">
        <v>40</v>
      </c>
      <c r="B46" s="101" t="s">
        <v>83</v>
      </c>
      <c r="C46" s="101" t="s">
        <v>176</v>
      </c>
      <c r="D46" s="1">
        <v>42429</v>
      </c>
      <c r="E46" s="101" t="s">
        <v>52</v>
      </c>
      <c r="F46" s="101" t="s">
        <v>368</v>
      </c>
      <c r="G46" s="105" t="s">
        <v>298</v>
      </c>
      <c r="H46" s="105" t="str">
        <f t="shared" ref="H46:H52" si="12">G46</f>
        <v>한국만화박물관 내부 청소 및 도색 용역</v>
      </c>
      <c r="I46" s="105" t="s">
        <v>299</v>
      </c>
      <c r="J46" s="18">
        <v>13255000</v>
      </c>
      <c r="K46" s="102"/>
      <c r="L46" s="105"/>
      <c r="M46" s="20"/>
      <c r="N46" s="101"/>
      <c r="O46" s="101"/>
      <c r="P46" s="101"/>
      <c r="Q46" s="101"/>
      <c r="R46" s="59"/>
      <c r="S46" s="40"/>
      <c r="T46" s="102"/>
      <c r="U46" s="105"/>
      <c r="V46" s="105"/>
      <c r="W46" s="105"/>
      <c r="X46" s="40"/>
      <c r="Y46" s="102"/>
      <c r="Z46" s="105" t="s">
        <v>300</v>
      </c>
      <c r="AA46" s="101" t="s">
        <v>301</v>
      </c>
      <c r="AB46" s="105" t="s">
        <v>302</v>
      </c>
      <c r="AC46" s="105"/>
      <c r="AD46" s="1">
        <v>42431</v>
      </c>
      <c r="AE46" s="1">
        <v>42433</v>
      </c>
      <c r="AF46" s="1">
        <v>42440</v>
      </c>
      <c r="AG46" s="18">
        <v>11880000</v>
      </c>
      <c r="AH46" s="61">
        <f t="shared" si="5"/>
        <v>0.89626556016597514</v>
      </c>
      <c r="AI46" s="101"/>
      <c r="AJ46" s="48"/>
      <c r="AK46" s="101"/>
      <c r="AL46" s="101"/>
      <c r="AM46" s="101"/>
      <c r="AN46" s="103"/>
      <c r="AO46" s="101"/>
      <c r="AP46" s="14"/>
      <c r="AQ46" s="104" t="str">
        <f t="shared" si="11"/>
        <v>방희정</v>
      </c>
      <c r="AR46" s="16">
        <v>42440</v>
      </c>
      <c r="AS46" s="16">
        <v>42445</v>
      </c>
      <c r="AT46" s="7"/>
      <c r="AU46" s="14"/>
      <c r="AV46" s="16">
        <v>42450</v>
      </c>
      <c r="AW46" s="14">
        <f t="shared" si="7"/>
        <v>11880000</v>
      </c>
      <c r="AX46" s="92"/>
      <c r="AY46" s="82"/>
      <c r="AZ46" s="75"/>
      <c r="BA46" s="82"/>
      <c r="BB46" s="75"/>
      <c r="BC46" s="82"/>
      <c r="BD46" s="75"/>
      <c r="BE46" s="82"/>
      <c r="BF46" s="75"/>
      <c r="BG46" s="82"/>
      <c r="BH46" s="75"/>
      <c r="BI46" s="82"/>
      <c r="BJ46" s="75"/>
      <c r="BK46" s="82"/>
    </row>
    <row r="47" spans="1:63" ht="29.25" customHeight="1">
      <c r="A47" s="104">
        <v>41</v>
      </c>
      <c r="B47" s="101" t="s">
        <v>83</v>
      </c>
      <c r="C47" s="101" t="s">
        <v>176</v>
      </c>
      <c r="D47" s="1">
        <v>42429</v>
      </c>
      <c r="E47" s="101" t="s">
        <v>91</v>
      </c>
      <c r="F47" s="101" t="s">
        <v>60</v>
      </c>
      <c r="G47" s="105" t="s">
        <v>303</v>
      </c>
      <c r="H47" s="105" t="str">
        <f t="shared" si="12"/>
        <v>한국만화박물관 현수막 거치대 및 인포메이션 철제프레임 제작</v>
      </c>
      <c r="I47" s="105" t="s">
        <v>304</v>
      </c>
      <c r="J47" s="18">
        <v>2340800</v>
      </c>
      <c r="K47" s="102"/>
      <c r="L47" s="105"/>
      <c r="M47" s="20"/>
      <c r="N47" s="101"/>
      <c r="O47" s="101"/>
      <c r="P47" s="101"/>
      <c r="Q47" s="101"/>
      <c r="R47" s="59"/>
      <c r="S47" s="40"/>
      <c r="T47" s="102"/>
      <c r="U47" s="105"/>
      <c r="V47" s="105"/>
      <c r="W47" s="105"/>
      <c r="X47" s="40"/>
      <c r="Y47" s="102"/>
      <c r="Z47" s="105" t="s">
        <v>305</v>
      </c>
      <c r="AA47" s="101" t="s">
        <v>306</v>
      </c>
      <c r="AB47" s="105" t="s">
        <v>367</v>
      </c>
      <c r="AC47" s="105"/>
      <c r="AD47" s="1">
        <v>42433</v>
      </c>
      <c r="AE47" s="1"/>
      <c r="AF47" s="1">
        <v>42440</v>
      </c>
      <c r="AG47" s="18">
        <v>2111400</v>
      </c>
      <c r="AH47" s="61">
        <f t="shared" si="5"/>
        <v>0.90199931647300069</v>
      </c>
      <c r="AI47" s="101"/>
      <c r="AJ47" s="48"/>
      <c r="AK47" s="101"/>
      <c r="AL47" s="101"/>
      <c r="AM47" s="101"/>
      <c r="AN47" s="103"/>
      <c r="AO47" s="101"/>
      <c r="AP47" s="14"/>
      <c r="AQ47" s="104" t="str">
        <f t="shared" si="11"/>
        <v>방희정</v>
      </c>
      <c r="AR47" s="16">
        <v>42440</v>
      </c>
      <c r="AS47" s="16">
        <v>42453</v>
      </c>
      <c r="AT47" s="7"/>
      <c r="AU47" s="14"/>
      <c r="AV47" s="16">
        <v>42461</v>
      </c>
      <c r="AW47" s="14">
        <f t="shared" si="7"/>
        <v>2111400</v>
      </c>
      <c r="AX47" s="92"/>
      <c r="AY47" s="82"/>
      <c r="AZ47" s="75"/>
      <c r="BA47" s="82"/>
      <c r="BB47" s="75"/>
      <c r="BC47" s="82"/>
      <c r="BD47" s="75"/>
      <c r="BE47" s="82"/>
      <c r="BF47" s="75"/>
      <c r="BG47" s="82"/>
      <c r="BH47" s="75"/>
      <c r="BI47" s="82"/>
      <c r="BJ47" s="75"/>
      <c r="BK47" s="82"/>
    </row>
    <row r="48" spans="1:63" ht="29.25" customHeight="1">
      <c r="A48" s="104">
        <v>42</v>
      </c>
      <c r="B48" s="101" t="s">
        <v>83</v>
      </c>
      <c r="C48" s="101" t="s">
        <v>205</v>
      </c>
      <c r="D48" s="1">
        <v>42419</v>
      </c>
      <c r="E48" s="101" t="s">
        <v>195</v>
      </c>
      <c r="F48" s="22" t="s">
        <v>279</v>
      </c>
      <c r="G48" s="105" t="s">
        <v>280</v>
      </c>
      <c r="H48" s="105" t="str">
        <f t="shared" si="12"/>
        <v>한국만화박물관 상설전시 보완공사</v>
      </c>
      <c r="I48" s="105" t="s">
        <v>281</v>
      </c>
      <c r="J48" s="18">
        <v>29471540</v>
      </c>
      <c r="K48" s="102"/>
      <c r="L48" s="23"/>
      <c r="M48" s="20"/>
      <c r="N48" s="101"/>
      <c r="O48" s="23"/>
      <c r="P48" s="101"/>
      <c r="Q48" s="101"/>
      <c r="R48" s="42"/>
      <c r="S48" s="42"/>
      <c r="T48" s="102"/>
      <c r="U48" s="105"/>
      <c r="V48" s="105"/>
      <c r="W48" s="105"/>
      <c r="X48" s="42"/>
      <c r="Y48" s="102"/>
      <c r="Z48" s="105" t="s">
        <v>344</v>
      </c>
      <c r="AA48" s="101" t="s">
        <v>282</v>
      </c>
      <c r="AB48" s="105" t="s">
        <v>283</v>
      </c>
      <c r="AC48" s="105"/>
      <c r="AD48" s="1">
        <v>42436</v>
      </c>
      <c r="AE48" s="1">
        <v>42436</v>
      </c>
      <c r="AF48" s="1">
        <v>42440</v>
      </c>
      <c r="AG48" s="18">
        <v>26400000</v>
      </c>
      <c r="AH48" s="61">
        <f t="shared" si="5"/>
        <v>0.89577945366954015</v>
      </c>
      <c r="AI48" s="101"/>
      <c r="AJ48" s="48"/>
      <c r="AK48" s="101"/>
      <c r="AL48" s="101"/>
      <c r="AM48" s="101"/>
      <c r="AN48" s="103"/>
      <c r="AO48" s="101"/>
      <c r="AP48" s="14"/>
      <c r="AQ48" s="104" t="str">
        <f t="shared" si="11"/>
        <v>서정임</v>
      </c>
      <c r="AR48" s="16">
        <v>42440</v>
      </c>
      <c r="AS48" s="16">
        <v>42445</v>
      </c>
      <c r="AT48" s="7"/>
      <c r="AU48" s="14"/>
      <c r="AV48" s="16">
        <v>42450</v>
      </c>
      <c r="AW48" s="14">
        <f t="shared" si="7"/>
        <v>26400000</v>
      </c>
      <c r="AX48" s="92"/>
      <c r="AY48" s="82"/>
      <c r="AZ48" s="75"/>
      <c r="BA48" s="82"/>
      <c r="BB48" s="75"/>
      <c r="BC48" s="82"/>
      <c r="BD48" s="75"/>
      <c r="BE48" s="82"/>
      <c r="BF48" s="75"/>
      <c r="BG48" s="82"/>
      <c r="BH48" s="75"/>
      <c r="BI48" s="82"/>
      <c r="BJ48" s="75"/>
      <c r="BK48" s="82"/>
    </row>
    <row r="49" spans="1:63" ht="29.25" customHeight="1">
      <c r="A49" s="24">
        <v>43</v>
      </c>
      <c r="B49" s="26" t="s">
        <v>139</v>
      </c>
      <c r="C49" s="26" t="s">
        <v>140</v>
      </c>
      <c r="D49" s="25">
        <v>42419</v>
      </c>
      <c r="E49" s="26" t="s">
        <v>91</v>
      </c>
      <c r="F49" s="38" t="s">
        <v>269</v>
      </c>
      <c r="G49" s="27" t="s">
        <v>270</v>
      </c>
      <c r="H49" s="27" t="str">
        <f t="shared" si="12"/>
        <v>만화도서관 2016년도 국내외 도서 및 비도서(연간단가계약) 구입</v>
      </c>
      <c r="I49" s="27" t="s">
        <v>271</v>
      </c>
      <c r="J49" s="28">
        <v>38228000</v>
      </c>
      <c r="K49" s="29">
        <v>42422</v>
      </c>
      <c r="L49" s="39" t="s">
        <v>273</v>
      </c>
      <c r="M49" s="37">
        <v>0.9</v>
      </c>
      <c r="N49" s="26" t="s">
        <v>272</v>
      </c>
      <c r="O49" s="39" t="s">
        <v>274</v>
      </c>
      <c r="P49" s="26" t="s">
        <v>118</v>
      </c>
      <c r="Q49" s="26" t="s">
        <v>275</v>
      </c>
      <c r="R49" s="41">
        <v>38228000</v>
      </c>
      <c r="S49" s="41">
        <v>38330546.619999997</v>
      </c>
      <c r="T49" s="29">
        <v>42426</v>
      </c>
      <c r="U49" s="27">
        <v>34</v>
      </c>
      <c r="V49" s="27" t="s">
        <v>276</v>
      </c>
      <c r="W49" s="27" t="s">
        <v>277</v>
      </c>
      <c r="X49" s="41">
        <v>34505100</v>
      </c>
      <c r="Y49" s="29">
        <v>42424</v>
      </c>
      <c r="Z49" s="27" t="s">
        <v>276</v>
      </c>
      <c r="AA49" s="26" t="s">
        <v>278</v>
      </c>
      <c r="AB49" s="27" t="s">
        <v>277</v>
      </c>
      <c r="AC49" s="27">
        <v>1</v>
      </c>
      <c r="AD49" s="25">
        <v>42438</v>
      </c>
      <c r="AE49" s="25"/>
      <c r="AF49" s="25">
        <v>42735</v>
      </c>
      <c r="AG49" s="28">
        <v>34505100</v>
      </c>
      <c r="AH49" s="62">
        <f t="shared" ref="AH49" si="13">SUM(AG49/S49)</f>
        <v>0.90019848509011435</v>
      </c>
      <c r="AI49" s="26"/>
      <c r="AJ49" s="49"/>
      <c r="AK49" s="26"/>
      <c r="AL49" s="26"/>
      <c r="AM49" s="26"/>
      <c r="AN49" s="31"/>
      <c r="AO49" s="26"/>
      <c r="AP49" s="35"/>
      <c r="AQ49" s="24" t="s">
        <v>669</v>
      </c>
      <c r="AR49" s="32"/>
      <c r="AS49" s="32"/>
      <c r="AT49" s="33"/>
      <c r="AU49" s="35"/>
      <c r="AV49" s="32"/>
      <c r="AW49" s="35"/>
      <c r="AX49" s="32">
        <v>42480</v>
      </c>
      <c r="AY49" s="83">
        <v>2427660</v>
      </c>
      <c r="AZ49" s="76">
        <v>42509</v>
      </c>
      <c r="BA49" s="85">
        <v>2058740</v>
      </c>
      <c r="BB49" s="76">
        <v>42544</v>
      </c>
      <c r="BC49" s="85">
        <v>1740620</v>
      </c>
      <c r="BD49" s="76">
        <v>42579</v>
      </c>
      <c r="BE49" s="85">
        <v>2916820</v>
      </c>
      <c r="BF49" s="76">
        <v>42604</v>
      </c>
      <c r="BG49" s="85">
        <v>2961840</v>
      </c>
      <c r="BH49" s="76"/>
      <c r="BI49" s="85"/>
      <c r="BJ49" s="76"/>
      <c r="BK49" s="85"/>
    </row>
    <row r="50" spans="1:63" ht="29.25" customHeight="1">
      <c r="A50" s="104">
        <v>44</v>
      </c>
      <c r="B50" s="101" t="s">
        <v>75</v>
      </c>
      <c r="C50" s="101" t="s">
        <v>103</v>
      </c>
      <c r="D50" s="1">
        <v>42419</v>
      </c>
      <c r="E50" s="101" t="s">
        <v>91</v>
      </c>
      <c r="F50" s="22" t="s">
        <v>60</v>
      </c>
      <c r="G50" s="105" t="s">
        <v>308</v>
      </c>
      <c r="H50" s="105" t="str">
        <f t="shared" si="12"/>
        <v>통합백신관리 솔류션 및 백신 도입</v>
      </c>
      <c r="I50" s="105" t="s">
        <v>309</v>
      </c>
      <c r="J50" s="18">
        <v>5636400</v>
      </c>
      <c r="K50" s="102"/>
      <c r="L50" s="23"/>
      <c r="M50" s="20"/>
      <c r="N50" s="101"/>
      <c r="O50" s="23"/>
      <c r="P50" s="101"/>
      <c r="Q50" s="101"/>
      <c r="R50" s="42"/>
      <c r="S50" s="42"/>
      <c r="T50" s="102"/>
      <c r="U50" s="105"/>
      <c r="V50" s="105"/>
      <c r="W50" s="105"/>
      <c r="X50" s="42"/>
      <c r="Y50" s="102"/>
      <c r="Z50" s="105" t="s">
        <v>310</v>
      </c>
      <c r="AA50" s="101" t="s">
        <v>311</v>
      </c>
      <c r="AB50" s="105" t="s">
        <v>312</v>
      </c>
      <c r="AC50" s="105"/>
      <c r="AD50" s="1">
        <v>42440</v>
      </c>
      <c r="AE50" s="1"/>
      <c r="AF50" s="1">
        <v>42460</v>
      </c>
      <c r="AG50" s="18">
        <v>5368000</v>
      </c>
      <c r="AH50" s="61">
        <f>SUM(AG50/J50)</f>
        <v>0.95238095238095233</v>
      </c>
      <c r="AI50" s="101"/>
      <c r="AJ50" s="48"/>
      <c r="AK50" s="101"/>
      <c r="AL50" s="101"/>
      <c r="AM50" s="101"/>
      <c r="AN50" s="103"/>
      <c r="AO50" s="101"/>
      <c r="AP50" s="14"/>
      <c r="AQ50" s="104" t="str">
        <f t="shared" ref="AQ50:AQ51" si="14">C50</f>
        <v>이인철</v>
      </c>
      <c r="AR50" s="16">
        <v>42447</v>
      </c>
      <c r="AS50" s="16">
        <v>42451</v>
      </c>
      <c r="AT50" s="7"/>
      <c r="AU50" s="14"/>
      <c r="AV50" s="16">
        <v>42453</v>
      </c>
      <c r="AW50" s="14">
        <f t="shared" si="7"/>
        <v>5368000</v>
      </c>
      <c r="AX50" s="92"/>
      <c r="AY50" s="82"/>
      <c r="AZ50" s="75"/>
      <c r="BA50" s="82"/>
      <c r="BB50" s="75"/>
      <c r="BC50" s="82"/>
      <c r="BD50" s="75"/>
      <c r="BE50" s="82"/>
      <c r="BF50" s="75"/>
      <c r="BG50" s="82"/>
      <c r="BH50" s="75"/>
      <c r="BI50" s="82"/>
      <c r="BJ50" s="75"/>
      <c r="BK50" s="82"/>
    </row>
    <row r="51" spans="1:63" ht="29.25" customHeight="1">
      <c r="A51" s="24">
        <v>45</v>
      </c>
      <c r="B51" s="26" t="s">
        <v>75</v>
      </c>
      <c r="C51" s="26" t="s">
        <v>103</v>
      </c>
      <c r="D51" s="25">
        <v>42424</v>
      </c>
      <c r="E51" s="26" t="s">
        <v>52</v>
      </c>
      <c r="F51" s="26" t="s">
        <v>60</v>
      </c>
      <c r="G51" s="27" t="s">
        <v>313</v>
      </c>
      <c r="H51" s="27" t="str">
        <f t="shared" si="12"/>
        <v>한국만화영상진흥원 청사 방역용역</v>
      </c>
      <c r="I51" s="27" t="s">
        <v>314</v>
      </c>
      <c r="J51" s="28">
        <v>3680000</v>
      </c>
      <c r="K51" s="29"/>
      <c r="L51" s="27"/>
      <c r="M51" s="37"/>
      <c r="N51" s="26"/>
      <c r="O51" s="26"/>
      <c r="P51" s="26"/>
      <c r="Q51" s="26"/>
      <c r="R51" s="60"/>
      <c r="S51" s="43"/>
      <c r="T51" s="29"/>
      <c r="U51" s="27"/>
      <c r="V51" s="27"/>
      <c r="W51" s="27"/>
      <c r="X51" s="43"/>
      <c r="Y51" s="29"/>
      <c r="Z51" s="27" t="s">
        <v>315</v>
      </c>
      <c r="AA51" s="26" t="s">
        <v>316</v>
      </c>
      <c r="AB51" s="27" t="s">
        <v>317</v>
      </c>
      <c r="AC51" s="27"/>
      <c r="AD51" s="25">
        <v>42440</v>
      </c>
      <c r="AE51" s="25">
        <v>42443</v>
      </c>
      <c r="AF51" s="25">
        <v>42704</v>
      </c>
      <c r="AG51" s="28">
        <v>3333500</v>
      </c>
      <c r="AH51" s="62">
        <f>SUM(AG51/J51)</f>
        <v>0.90584239130434785</v>
      </c>
      <c r="AI51" s="26"/>
      <c r="AJ51" s="49"/>
      <c r="AK51" s="26"/>
      <c r="AL51" s="26"/>
      <c r="AM51" s="26"/>
      <c r="AN51" s="31"/>
      <c r="AO51" s="26"/>
      <c r="AP51" s="35"/>
      <c r="AQ51" s="24" t="str">
        <f t="shared" si="14"/>
        <v>이인철</v>
      </c>
      <c r="AR51" s="32"/>
      <c r="AS51" s="32"/>
      <c r="AT51" s="33"/>
      <c r="AU51" s="35"/>
      <c r="AV51" s="32"/>
      <c r="AW51" s="35"/>
      <c r="AX51" s="32">
        <v>42453</v>
      </c>
      <c r="AY51" s="83">
        <v>666700</v>
      </c>
      <c r="AZ51" s="32">
        <v>42514</v>
      </c>
      <c r="BA51" s="85">
        <v>666700</v>
      </c>
      <c r="BB51" s="76">
        <v>42565</v>
      </c>
      <c r="BC51" s="83">
        <v>666700</v>
      </c>
      <c r="BD51" s="76"/>
      <c r="BE51" s="85"/>
      <c r="BF51" s="76"/>
      <c r="BG51" s="85"/>
      <c r="BH51" s="76"/>
      <c r="BI51" s="85"/>
      <c r="BJ51" s="76"/>
      <c r="BK51" s="85"/>
    </row>
    <row r="52" spans="1:63" ht="29.25" customHeight="1">
      <c r="A52" s="104">
        <v>46</v>
      </c>
      <c r="B52" s="101" t="s">
        <v>139</v>
      </c>
      <c r="C52" s="101" t="s">
        <v>318</v>
      </c>
      <c r="D52" s="1">
        <v>42429</v>
      </c>
      <c r="E52" s="101" t="s">
        <v>52</v>
      </c>
      <c r="F52" s="101" t="s">
        <v>60</v>
      </c>
      <c r="G52" s="105" t="s">
        <v>319</v>
      </c>
      <c r="H52" s="105" t="str">
        <f t="shared" si="12"/>
        <v>2016 만화등록문화재 영인본 영어판 번역 용역</v>
      </c>
      <c r="I52" s="105" t="s">
        <v>320</v>
      </c>
      <c r="J52" s="18">
        <v>13000000</v>
      </c>
      <c r="K52" s="102"/>
      <c r="L52" s="105"/>
      <c r="M52" s="20"/>
      <c r="N52" s="101"/>
      <c r="O52" s="101"/>
      <c r="P52" s="101"/>
      <c r="Q52" s="101"/>
      <c r="R52" s="59"/>
      <c r="S52" s="40"/>
      <c r="T52" s="102"/>
      <c r="U52" s="105"/>
      <c r="V52" s="105"/>
      <c r="W52" s="105"/>
      <c r="X52" s="40"/>
      <c r="Y52" s="102"/>
      <c r="Z52" s="105" t="s">
        <v>321</v>
      </c>
      <c r="AA52" s="101" t="s">
        <v>322</v>
      </c>
      <c r="AB52" s="105" t="s">
        <v>323</v>
      </c>
      <c r="AC52" s="105"/>
      <c r="AD52" s="1">
        <v>42440</v>
      </c>
      <c r="AE52" s="1">
        <v>42440</v>
      </c>
      <c r="AF52" s="1">
        <v>42503</v>
      </c>
      <c r="AG52" s="18">
        <v>12500000</v>
      </c>
      <c r="AH52" s="61">
        <f t="shared" ref="AH52:AH60" si="15">SUM(AG52/J52)</f>
        <v>0.96153846153846156</v>
      </c>
      <c r="AI52" s="101"/>
      <c r="AJ52" s="48"/>
      <c r="AK52" s="101"/>
      <c r="AL52" s="101"/>
      <c r="AM52" s="101"/>
      <c r="AN52" s="103"/>
      <c r="AO52" s="101"/>
      <c r="AP52" s="14"/>
      <c r="AQ52" s="104" t="str">
        <f>C52</f>
        <v>심리나</v>
      </c>
      <c r="AR52" s="16">
        <v>42499</v>
      </c>
      <c r="AS52" s="16">
        <v>42499</v>
      </c>
      <c r="AT52" s="7"/>
      <c r="AU52" s="14"/>
      <c r="AV52" s="16">
        <v>42502</v>
      </c>
      <c r="AW52" s="14">
        <f>SUM(AG52-AU52)</f>
        <v>12500000</v>
      </c>
      <c r="AX52" s="92"/>
      <c r="AY52" s="82"/>
      <c r="AZ52" s="75"/>
      <c r="BA52" s="82"/>
      <c r="BB52" s="75"/>
      <c r="BC52" s="82"/>
      <c r="BD52" s="75"/>
      <c r="BE52" s="82"/>
      <c r="BF52" s="75"/>
      <c r="BG52" s="82"/>
      <c r="BH52" s="75"/>
      <c r="BI52" s="82"/>
      <c r="BJ52" s="75"/>
      <c r="BK52" s="82"/>
    </row>
    <row r="53" spans="1:63" ht="29.25" customHeight="1">
      <c r="A53" s="104">
        <v>47</v>
      </c>
      <c r="B53" s="101" t="s">
        <v>83</v>
      </c>
      <c r="C53" s="101" t="s">
        <v>259</v>
      </c>
      <c r="D53" s="1">
        <v>42433</v>
      </c>
      <c r="E53" s="101" t="s">
        <v>52</v>
      </c>
      <c r="F53" s="101" t="s">
        <v>324</v>
      </c>
      <c r="G53" s="105" t="s">
        <v>325</v>
      </c>
      <c r="H53" s="105" t="str">
        <f>G53</f>
        <v>한국만화박물관 4D상영관 시스템 교체 설치 용역</v>
      </c>
      <c r="I53" s="105" t="s">
        <v>352</v>
      </c>
      <c r="J53" s="18">
        <v>45430000</v>
      </c>
      <c r="K53" s="102">
        <v>42438</v>
      </c>
      <c r="L53" s="105"/>
      <c r="M53" s="20">
        <v>0.87744999999999995</v>
      </c>
      <c r="N53" s="101" t="s">
        <v>327</v>
      </c>
      <c r="O53" s="101" t="s">
        <v>327</v>
      </c>
      <c r="P53" s="101" t="s">
        <v>118</v>
      </c>
      <c r="Q53" s="101" t="s">
        <v>275</v>
      </c>
      <c r="R53" s="42">
        <v>45430000</v>
      </c>
      <c r="S53" s="42">
        <v>45632450</v>
      </c>
      <c r="T53" s="102">
        <v>42433</v>
      </c>
      <c r="U53" s="105">
        <v>5</v>
      </c>
      <c r="V53" s="105" t="s">
        <v>328</v>
      </c>
      <c r="W53" s="105" t="s">
        <v>329</v>
      </c>
      <c r="X53" s="42">
        <v>43210000</v>
      </c>
      <c r="Y53" s="102">
        <v>42439</v>
      </c>
      <c r="Z53" s="105" t="s">
        <v>328</v>
      </c>
      <c r="AA53" s="101" t="s">
        <v>330</v>
      </c>
      <c r="AB53" s="105" t="s">
        <v>329</v>
      </c>
      <c r="AC53" s="105">
        <v>1</v>
      </c>
      <c r="AD53" s="1">
        <v>42440</v>
      </c>
      <c r="AE53" s="1">
        <v>42441</v>
      </c>
      <c r="AF53" s="1">
        <v>42443</v>
      </c>
      <c r="AG53" s="18">
        <v>43210000</v>
      </c>
      <c r="AH53" s="61">
        <f t="shared" ref="AH53" si="16">SUM(AG53/S53)</f>
        <v>0.94691387378937575</v>
      </c>
      <c r="AI53" s="101"/>
      <c r="AJ53" s="48"/>
      <c r="AK53" s="101"/>
      <c r="AL53" s="101"/>
      <c r="AM53" s="101"/>
      <c r="AN53" s="103"/>
      <c r="AO53" s="101"/>
      <c r="AP53" s="14"/>
      <c r="AQ53" s="104" t="str">
        <f t="shared" ref="AQ53" si="17">C53</f>
        <v>김현재</v>
      </c>
      <c r="AR53" s="16">
        <v>42440</v>
      </c>
      <c r="AS53" s="16">
        <v>42445</v>
      </c>
      <c r="AT53" s="7"/>
      <c r="AU53" s="14"/>
      <c r="AV53" s="16">
        <v>42450</v>
      </c>
      <c r="AW53" s="14">
        <f>SUM(AG53-AU53)</f>
        <v>43210000</v>
      </c>
      <c r="AX53" s="92"/>
      <c r="AY53" s="82"/>
      <c r="AZ53" s="75"/>
      <c r="BA53" s="82"/>
      <c r="BB53" s="75"/>
      <c r="BC53" s="82"/>
      <c r="BD53" s="75"/>
      <c r="BE53" s="82"/>
      <c r="BF53" s="75"/>
      <c r="BG53" s="82"/>
      <c r="BH53" s="75"/>
      <c r="BI53" s="82"/>
      <c r="BJ53" s="75"/>
      <c r="BK53" s="82"/>
    </row>
    <row r="54" spans="1:63" ht="29.25" customHeight="1">
      <c r="A54" s="104">
        <v>48</v>
      </c>
      <c r="B54" s="101" t="s">
        <v>83</v>
      </c>
      <c r="C54" s="101" t="s">
        <v>205</v>
      </c>
      <c r="D54" s="1">
        <v>42433</v>
      </c>
      <c r="E54" s="101" t="s">
        <v>52</v>
      </c>
      <c r="F54" s="101" t="s">
        <v>60</v>
      </c>
      <c r="G54" s="105" t="s">
        <v>331</v>
      </c>
      <c r="H54" s="105" t="str">
        <f>G54</f>
        <v>이상무 작가 추모전 전시 설치 용역</v>
      </c>
      <c r="I54" s="105" t="s">
        <v>332</v>
      </c>
      <c r="J54" s="18">
        <v>18700000</v>
      </c>
      <c r="K54" s="102"/>
      <c r="L54" s="105"/>
      <c r="M54" s="20"/>
      <c r="N54" s="101"/>
      <c r="O54" s="101"/>
      <c r="P54" s="101"/>
      <c r="Q54" s="101"/>
      <c r="R54" s="42"/>
      <c r="S54" s="42"/>
      <c r="T54" s="102"/>
      <c r="U54" s="105"/>
      <c r="V54" s="105"/>
      <c r="W54" s="105"/>
      <c r="X54" s="42"/>
      <c r="Y54" s="102"/>
      <c r="Z54" s="105" t="s">
        <v>333</v>
      </c>
      <c r="AA54" s="101" t="s">
        <v>335</v>
      </c>
      <c r="AB54" s="105" t="s">
        <v>334</v>
      </c>
      <c r="AC54" s="105"/>
      <c r="AD54" s="1">
        <v>42440</v>
      </c>
      <c r="AE54" s="1">
        <v>42440</v>
      </c>
      <c r="AF54" s="1">
        <v>42451</v>
      </c>
      <c r="AG54" s="18">
        <v>16830000</v>
      </c>
      <c r="AH54" s="61">
        <f t="shared" si="15"/>
        <v>0.9</v>
      </c>
      <c r="AI54" s="101"/>
      <c r="AJ54" s="48"/>
      <c r="AK54" s="101"/>
      <c r="AL54" s="101"/>
      <c r="AM54" s="101"/>
      <c r="AN54" s="103"/>
      <c r="AO54" s="101"/>
      <c r="AP54" s="14"/>
      <c r="AQ54" s="104" t="str">
        <f>C54</f>
        <v>서정임</v>
      </c>
      <c r="AR54" s="16">
        <v>42451</v>
      </c>
      <c r="AS54" s="16">
        <v>42454</v>
      </c>
      <c r="AT54" s="7"/>
      <c r="AU54" s="14"/>
      <c r="AV54" s="16">
        <v>42460</v>
      </c>
      <c r="AW54" s="14">
        <f>SUM(AG54-AU54)</f>
        <v>16830000</v>
      </c>
      <c r="AX54" s="92"/>
      <c r="AY54" s="82"/>
      <c r="AZ54" s="75"/>
      <c r="BA54" s="82"/>
      <c r="BB54" s="75"/>
      <c r="BC54" s="82"/>
      <c r="BD54" s="75"/>
      <c r="BE54" s="82"/>
      <c r="BF54" s="75"/>
      <c r="BG54" s="82"/>
      <c r="BH54" s="75"/>
      <c r="BI54" s="82"/>
      <c r="BJ54" s="75"/>
      <c r="BK54" s="82"/>
    </row>
    <row r="55" spans="1:63" ht="29.25" customHeight="1">
      <c r="A55" s="104">
        <v>49</v>
      </c>
      <c r="B55" s="101" t="s">
        <v>75</v>
      </c>
      <c r="C55" s="101" t="s">
        <v>103</v>
      </c>
      <c r="D55" s="1">
        <v>42440</v>
      </c>
      <c r="E55" s="101" t="s">
        <v>52</v>
      </c>
      <c r="F55" s="101" t="s">
        <v>60</v>
      </c>
      <c r="G55" s="105" t="s">
        <v>336</v>
      </c>
      <c r="H55" s="105" t="str">
        <f>G55</f>
        <v>청사 외벽유리 청소용역</v>
      </c>
      <c r="I55" s="105" t="s">
        <v>337</v>
      </c>
      <c r="J55" s="18">
        <v>5199700</v>
      </c>
      <c r="K55" s="102"/>
      <c r="L55" s="105"/>
      <c r="M55" s="20"/>
      <c r="N55" s="101"/>
      <c r="O55" s="101"/>
      <c r="P55" s="101"/>
      <c r="Q55" s="101"/>
      <c r="R55" s="59"/>
      <c r="S55" s="40"/>
      <c r="T55" s="102"/>
      <c r="U55" s="105"/>
      <c r="V55" s="105"/>
      <c r="W55" s="105"/>
      <c r="X55" s="40"/>
      <c r="Y55" s="102"/>
      <c r="Z55" s="105" t="s">
        <v>315</v>
      </c>
      <c r="AA55" s="101" t="s">
        <v>316</v>
      </c>
      <c r="AB55" s="105" t="s">
        <v>317</v>
      </c>
      <c r="AC55" s="105"/>
      <c r="AD55" s="1">
        <v>42440</v>
      </c>
      <c r="AE55" s="1">
        <v>42443</v>
      </c>
      <c r="AF55" s="1">
        <v>42445</v>
      </c>
      <c r="AG55" s="18">
        <v>4999500</v>
      </c>
      <c r="AH55" s="61">
        <f t="shared" si="15"/>
        <v>0.96149777871800302</v>
      </c>
      <c r="AI55" s="101"/>
      <c r="AJ55" s="48"/>
      <c r="AK55" s="101"/>
      <c r="AL55" s="101"/>
      <c r="AM55" s="101"/>
      <c r="AN55" s="103"/>
      <c r="AO55" s="101"/>
      <c r="AP55" s="14"/>
      <c r="AQ55" s="104" t="str">
        <f>C55</f>
        <v>이인철</v>
      </c>
      <c r="AR55" s="16">
        <v>42445</v>
      </c>
      <c r="AS55" s="16">
        <v>42445</v>
      </c>
      <c r="AT55" s="7"/>
      <c r="AU55" s="14"/>
      <c r="AV55" s="16">
        <v>42453</v>
      </c>
      <c r="AW55" s="14">
        <f>SUM(AG55-AU55)</f>
        <v>4999500</v>
      </c>
      <c r="AX55" s="92"/>
      <c r="AY55" s="82"/>
      <c r="AZ55" s="75"/>
      <c r="BA55" s="82"/>
      <c r="BB55" s="75"/>
      <c r="BC55" s="82"/>
      <c r="BD55" s="75"/>
      <c r="BE55" s="82"/>
      <c r="BF55" s="75"/>
      <c r="BG55" s="82"/>
      <c r="BH55" s="75"/>
      <c r="BI55" s="82"/>
      <c r="BJ55" s="75"/>
      <c r="BK55" s="82"/>
    </row>
    <row r="56" spans="1:63" ht="29.25" customHeight="1">
      <c r="A56" s="24">
        <v>50</v>
      </c>
      <c r="B56" s="26" t="s">
        <v>201</v>
      </c>
      <c r="C56" s="26" t="s">
        <v>354</v>
      </c>
      <c r="D56" s="25">
        <v>42439</v>
      </c>
      <c r="E56" s="26" t="s">
        <v>52</v>
      </c>
      <c r="F56" s="26" t="s">
        <v>60</v>
      </c>
      <c r="G56" s="27" t="s">
        <v>355</v>
      </c>
      <c r="H56" s="27" t="str">
        <f t="shared" ref="H56:H57" si="18">G56</f>
        <v>2016년도 K-Comics 아카데미 교육실 및 교육기기 유지보수</v>
      </c>
      <c r="I56" s="27" t="s">
        <v>356</v>
      </c>
      <c r="J56" s="28">
        <v>9900000</v>
      </c>
      <c r="K56" s="29"/>
      <c r="L56" s="27"/>
      <c r="M56" s="37"/>
      <c r="N56" s="26"/>
      <c r="O56" s="26"/>
      <c r="P56" s="26"/>
      <c r="Q56" s="26"/>
      <c r="R56" s="60"/>
      <c r="S56" s="43"/>
      <c r="T56" s="29"/>
      <c r="U56" s="27"/>
      <c r="V56" s="27"/>
      <c r="W56" s="27"/>
      <c r="X56" s="43"/>
      <c r="Y56" s="29"/>
      <c r="Z56" s="27" t="s">
        <v>163</v>
      </c>
      <c r="AA56" s="26" t="s">
        <v>164</v>
      </c>
      <c r="AB56" s="27" t="s">
        <v>165</v>
      </c>
      <c r="AC56" s="27"/>
      <c r="AD56" s="25">
        <v>42443</v>
      </c>
      <c r="AE56" s="25">
        <v>42461</v>
      </c>
      <c r="AF56" s="25">
        <v>42766</v>
      </c>
      <c r="AG56" s="28">
        <v>9200000</v>
      </c>
      <c r="AH56" s="62">
        <f t="shared" si="15"/>
        <v>0.92929292929292928</v>
      </c>
      <c r="AI56" s="26"/>
      <c r="AJ56" s="49"/>
      <c r="AK56" s="26"/>
      <c r="AL56" s="26"/>
      <c r="AM56" s="26"/>
      <c r="AN56" s="31"/>
      <c r="AO56" s="26"/>
      <c r="AP56" s="35"/>
      <c r="AQ56" s="24" t="str">
        <f t="shared" ref="AQ56" si="19">C56</f>
        <v>김보금</v>
      </c>
      <c r="AR56" s="32"/>
      <c r="AS56" s="32"/>
      <c r="AT56" s="33"/>
      <c r="AU56" s="35"/>
      <c r="AV56" s="32"/>
      <c r="AW56" s="35"/>
      <c r="AX56" s="32">
        <v>42499</v>
      </c>
      <c r="AY56" s="83">
        <v>920000</v>
      </c>
      <c r="AZ56" s="76">
        <v>42529</v>
      </c>
      <c r="BA56" s="85">
        <v>920000</v>
      </c>
      <c r="BB56" s="76">
        <v>42556</v>
      </c>
      <c r="BC56" s="85">
        <v>920000</v>
      </c>
      <c r="BD56" s="76">
        <v>42587</v>
      </c>
      <c r="BE56" s="85">
        <v>920000</v>
      </c>
      <c r="BF56" s="76"/>
      <c r="BG56" s="85"/>
      <c r="BH56" s="76"/>
      <c r="BI56" s="85"/>
      <c r="BJ56" s="76"/>
      <c r="BK56" s="85"/>
    </row>
    <row r="57" spans="1:63" ht="29.25" customHeight="1">
      <c r="A57" s="104">
        <v>51</v>
      </c>
      <c r="B57" s="101" t="s">
        <v>75</v>
      </c>
      <c r="C57" s="101" t="s">
        <v>349</v>
      </c>
      <c r="D57" s="1">
        <v>42433</v>
      </c>
      <c r="E57" s="101" t="s">
        <v>52</v>
      </c>
      <c r="F57" s="101" t="s">
        <v>60</v>
      </c>
      <c r="G57" s="105" t="s">
        <v>353</v>
      </c>
      <c r="H57" s="105" t="str">
        <f t="shared" si="18"/>
        <v>2016년 부천만화창작스튜디오 정보통신시스템 유지보수 용역</v>
      </c>
      <c r="I57" s="105" t="s">
        <v>350</v>
      </c>
      <c r="J57" s="18">
        <v>5000000</v>
      </c>
      <c r="K57" s="102"/>
      <c r="L57" s="105"/>
      <c r="M57" s="20"/>
      <c r="N57" s="101"/>
      <c r="O57" s="101"/>
      <c r="P57" s="101"/>
      <c r="Q57" s="101"/>
      <c r="R57" s="59"/>
      <c r="S57" s="40"/>
      <c r="T57" s="102"/>
      <c r="U57" s="105"/>
      <c r="V57" s="105"/>
      <c r="W57" s="105"/>
      <c r="X57" s="40"/>
      <c r="Y57" s="102"/>
      <c r="Z57" s="105" t="s">
        <v>213</v>
      </c>
      <c r="AA57" s="101" t="s">
        <v>214</v>
      </c>
      <c r="AB57" s="105" t="s">
        <v>215</v>
      </c>
      <c r="AC57" s="105"/>
      <c r="AD57" s="1">
        <v>42445</v>
      </c>
      <c r="AE57" s="1">
        <v>42445</v>
      </c>
      <c r="AF57" s="1">
        <v>42735</v>
      </c>
      <c r="AG57" s="18">
        <v>4500000</v>
      </c>
      <c r="AH57" s="61">
        <f t="shared" si="15"/>
        <v>0.9</v>
      </c>
      <c r="AI57" s="101" t="s">
        <v>482</v>
      </c>
      <c r="AJ57" s="48">
        <v>42488</v>
      </c>
      <c r="AK57" s="101" t="s">
        <v>483</v>
      </c>
      <c r="AL57" s="101"/>
      <c r="AM57" s="101"/>
      <c r="AN57" s="103"/>
      <c r="AO57" s="101"/>
      <c r="AP57" s="14">
        <v>900000</v>
      </c>
      <c r="AQ57" s="104" t="str">
        <f>C57</f>
        <v>정기선</v>
      </c>
      <c r="AR57" s="16">
        <v>42489</v>
      </c>
      <c r="AS57" s="16">
        <v>42492</v>
      </c>
      <c r="AT57" s="7"/>
      <c r="AU57" s="14"/>
      <c r="AV57" s="16">
        <v>42493</v>
      </c>
      <c r="AW57" s="14">
        <f>SUM(AP57-AU57-AY57)</f>
        <v>450000</v>
      </c>
      <c r="AX57" s="16">
        <v>42461</v>
      </c>
      <c r="AY57" s="84">
        <v>450000</v>
      </c>
      <c r="AZ57" s="75"/>
      <c r="BA57" s="82"/>
      <c r="BB57" s="75"/>
      <c r="BC57" s="82"/>
      <c r="BD57" s="75"/>
      <c r="BE57" s="82"/>
      <c r="BF57" s="75"/>
      <c r="BG57" s="82"/>
      <c r="BH57" s="75"/>
      <c r="BI57" s="82"/>
      <c r="BJ57" s="75"/>
      <c r="BK57" s="82"/>
    </row>
    <row r="58" spans="1:63" ht="29.25" customHeight="1">
      <c r="A58" s="104">
        <v>52</v>
      </c>
      <c r="B58" s="101" t="s">
        <v>153</v>
      </c>
      <c r="C58" s="101" t="s">
        <v>253</v>
      </c>
      <c r="D58" s="1">
        <v>42445</v>
      </c>
      <c r="E58" s="101" t="s">
        <v>91</v>
      </c>
      <c r="F58" s="101" t="s">
        <v>60</v>
      </c>
      <c r="G58" s="105" t="s">
        <v>358</v>
      </c>
      <c r="H58" s="105" t="str">
        <f>G58</f>
        <v>우리원 및 만화이미지 대외 홍보를 위한 만화도서 구입</v>
      </c>
      <c r="I58" s="105" t="s">
        <v>359</v>
      </c>
      <c r="J58" s="18">
        <v>52920</v>
      </c>
      <c r="K58" s="102"/>
      <c r="L58" s="105"/>
      <c r="M58" s="20"/>
      <c r="N58" s="101"/>
      <c r="O58" s="101"/>
      <c r="P58" s="101"/>
      <c r="Q58" s="101"/>
      <c r="R58" s="59"/>
      <c r="S58" s="40"/>
      <c r="T58" s="102"/>
      <c r="U58" s="105"/>
      <c r="V58" s="105"/>
      <c r="W58" s="105"/>
      <c r="X58" s="40"/>
      <c r="Y58" s="102"/>
      <c r="Z58" s="105" t="s">
        <v>158</v>
      </c>
      <c r="AA58" s="101" t="s">
        <v>360</v>
      </c>
      <c r="AB58" s="105" t="s">
        <v>160</v>
      </c>
      <c r="AC58" s="105"/>
      <c r="AD58" s="1">
        <v>42445</v>
      </c>
      <c r="AE58" s="1"/>
      <c r="AF58" s="1">
        <v>42446</v>
      </c>
      <c r="AG58" s="18">
        <v>47040</v>
      </c>
      <c r="AH58" s="61">
        <f t="shared" si="15"/>
        <v>0.88888888888888884</v>
      </c>
      <c r="AI58" s="101"/>
      <c r="AJ58" s="48"/>
      <c r="AK58" s="101"/>
      <c r="AL58" s="101"/>
      <c r="AM58" s="101"/>
      <c r="AN58" s="103"/>
      <c r="AO58" s="101"/>
      <c r="AP58" s="14"/>
      <c r="AQ58" s="104" t="str">
        <f>C58</f>
        <v>이효재</v>
      </c>
      <c r="AR58" s="16">
        <v>42446</v>
      </c>
      <c r="AS58" s="16">
        <v>42451</v>
      </c>
      <c r="AT58" s="7"/>
      <c r="AU58" s="14"/>
      <c r="AV58" s="16">
        <v>42461</v>
      </c>
      <c r="AW58" s="14">
        <f>SUM(AG58-AU58)</f>
        <v>47040</v>
      </c>
      <c r="AX58" s="92"/>
      <c r="AY58" s="82"/>
      <c r="AZ58" s="75"/>
      <c r="BA58" s="82"/>
      <c r="BB58" s="75"/>
      <c r="BC58" s="82"/>
      <c r="BD58" s="75"/>
      <c r="BE58" s="82"/>
      <c r="BF58" s="75"/>
      <c r="BG58" s="82"/>
      <c r="BH58" s="75"/>
      <c r="BI58" s="82"/>
      <c r="BJ58" s="75"/>
      <c r="BK58" s="82"/>
    </row>
    <row r="59" spans="1:63" ht="29.25" customHeight="1">
      <c r="A59" s="104">
        <v>53</v>
      </c>
      <c r="B59" s="101" t="s">
        <v>139</v>
      </c>
      <c r="C59" s="101" t="s">
        <v>338</v>
      </c>
      <c r="D59" s="1">
        <v>42438</v>
      </c>
      <c r="E59" s="101" t="s">
        <v>52</v>
      </c>
      <c r="F59" s="101" t="s">
        <v>60</v>
      </c>
      <c r="G59" s="105" t="s">
        <v>339</v>
      </c>
      <c r="H59" s="105" t="str">
        <f>G59</f>
        <v>만화정보유(일일만화도서) 구축용역</v>
      </c>
      <c r="I59" s="105" t="s">
        <v>351</v>
      </c>
      <c r="J59" s="18">
        <v>6600000</v>
      </c>
      <c r="K59" s="102"/>
      <c r="L59" s="105"/>
      <c r="M59" s="20"/>
      <c r="N59" s="101"/>
      <c r="O59" s="101"/>
      <c r="P59" s="101"/>
      <c r="Q59" s="101"/>
      <c r="R59" s="59"/>
      <c r="S59" s="40"/>
      <c r="T59" s="102"/>
      <c r="U59" s="105"/>
      <c r="V59" s="105"/>
      <c r="W59" s="105"/>
      <c r="X59" s="40"/>
      <c r="Y59" s="102"/>
      <c r="Z59" s="105" t="s">
        <v>340</v>
      </c>
      <c r="AA59" s="101" t="s">
        <v>341</v>
      </c>
      <c r="AB59" s="105" t="s">
        <v>342</v>
      </c>
      <c r="AC59" s="105"/>
      <c r="AD59" s="1">
        <v>42446</v>
      </c>
      <c r="AE59" s="1">
        <v>42446</v>
      </c>
      <c r="AF59" s="1">
        <v>42766</v>
      </c>
      <c r="AG59" s="18">
        <v>6000000</v>
      </c>
      <c r="AH59" s="61">
        <f t="shared" si="15"/>
        <v>0.90909090909090906</v>
      </c>
      <c r="AI59" s="101"/>
      <c r="AJ59" s="48"/>
      <c r="AK59" s="101"/>
      <c r="AL59" s="101"/>
      <c r="AM59" s="101"/>
      <c r="AN59" s="103"/>
      <c r="AO59" s="101"/>
      <c r="AP59" s="14"/>
      <c r="AQ59" s="104" t="str">
        <f>C59</f>
        <v>이규식</v>
      </c>
      <c r="AR59" s="16"/>
      <c r="AS59" s="16"/>
      <c r="AT59" s="7">
        <v>42509</v>
      </c>
      <c r="AU59" s="14">
        <v>4200000</v>
      </c>
      <c r="AV59" s="16"/>
      <c r="AW59" s="14"/>
      <c r="AX59" s="92"/>
      <c r="AY59" s="82"/>
      <c r="AZ59" s="75"/>
      <c r="BA59" s="82"/>
      <c r="BB59" s="75"/>
      <c r="BC59" s="82"/>
      <c r="BD59" s="75"/>
      <c r="BE59" s="82"/>
      <c r="BF59" s="75"/>
      <c r="BG59" s="82"/>
      <c r="BH59" s="75"/>
      <c r="BI59" s="82"/>
      <c r="BJ59" s="75"/>
      <c r="BK59" s="82"/>
    </row>
    <row r="60" spans="1:63" ht="29.25" customHeight="1">
      <c r="A60" s="104">
        <v>54</v>
      </c>
      <c r="B60" s="101" t="s">
        <v>153</v>
      </c>
      <c r="C60" s="101" t="s">
        <v>253</v>
      </c>
      <c r="D60" s="1">
        <v>42446</v>
      </c>
      <c r="E60" s="101" t="s">
        <v>52</v>
      </c>
      <c r="F60" s="101" t="s">
        <v>60</v>
      </c>
      <c r="G60" s="105" t="s">
        <v>357</v>
      </c>
      <c r="H60" s="105" t="str">
        <f t="shared" ref="H60:H61" si="20">G60</f>
        <v>2016년도 제3호 온라인 뉴스레터 제작</v>
      </c>
      <c r="I60" s="105" t="s">
        <v>207</v>
      </c>
      <c r="J60" s="18">
        <v>330000</v>
      </c>
      <c r="K60" s="102"/>
      <c r="L60" s="105"/>
      <c r="M60" s="20"/>
      <c r="N60" s="101"/>
      <c r="O60" s="101"/>
      <c r="P60" s="101"/>
      <c r="Q60" s="101"/>
      <c r="R60" s="59"/>
      <c r="S60" s="40"/>
      <c r="T60" s="102"/>
      <c r="U60" s="105"/>
      <c r="V60" s="105"/>
      <c r="W60" s="105"/>
      <c r="X60" s="40"/>
      <c r="Y60" s="102"/>
      <c r="Z60" s="105" t="s">
        <v>255</v>
      </c>
      <c r="AA60" s="104" t="s">
        <v>256</v>
      </c>
      <c r="AB60" s="105" t="s">
        <v>257</v>
      </c>
      <c r="AC60" s="105"/>
      <c r="AD60" s="1">
        <v>42446</v>
      </c>
      <c r="AE60" s="1">
        <v>42446</v>
      </c>
      <c r="AF60" s="1">
        <v>42450</v>
      </c>
      <c r="AG60" s="18">
        <v>300000</v>
      </c>
      <c r="AH60" s="61">
        <f t="shared" si="15"/>
        <v>0.90909090909090906</v>
      </c>
      <c r="AI60" s="101"/>
      <c r="AJ60" s="48"/>
      <c r="AK60" s="101"/>
      <c r="AL60" s="101"/>
      <c r="AM60" s="101"/>
      <c r="AN60" s="103"/>
      <c r="AO60" s="101"/>
      <c r="AP60" s="14"/>
      <c r="AQ60" s="104" t="str">
        <f t="shared" ref="AQ60" si="21">C60</f>
        <v>이효재</v>
      </c>
      <c r="AR60" s="16">
        <v>42450</v>
      </c>
      <c r="AS60" s="16">
        <v>42451</v>
      </c>
      <c r="AT60" s="7"/>
      <c r="AU60" s="14"/>
      <c r="AV60" s="16">
        <v>42461</v>
      </c>
      <c r="AW60" s="14">
        <f>SUM(AG60-AU60)</f>
        <v>300000</v>
      </c>
      <c r="AX60" s="92"/>
      <c r="AY60" s="82"/>
      <c r="AZ60" s="75"/>
      <c r="BA60" s="82"/>
      <c r="BB60" s="75"/>
      <c r="BC60" s="82"/>
      <c r="BD60" s="75"/>
      <c r="BE60" s="82"/>
      <c r="BF60" s="75"/>
      <c r="BG60" s="82"/>
      <c r="BH60" s="75"/>
      <c r="BI60" s="82"/>
      <c r="BJ60" s="75"/>
      <c r="BK60" s="82"/>
    </row>
    <row r="61" spans="1:63" ht="29.25" customHeight="1">
      <c r="A61" s="24">
        <v>55</v>
      </c>
      <c r="B61" s="26" t="s">
        <v>139</v>
      </c>
      <c r="C61" s="26" t="s">
        <v>140</v>
      </c>
      <c r="D61" s="25">
        <v>42445</v>
      </c>
      <c r="E61" s="26" t="s">
        <v>484</v>
      </c>
      <c r="F61" s="26" t="s">
        <v>60</v>
      </c>
      <c r="G61" s="27" t="s">
        <v>141</v>
      </c>
      <c r="H61" s="27" t="str">
        <f t="shared" si="20"/>
        <v>만화도서관 도서관리 프로그램 유지보수</v>
      </c>
      <c r="I61" s="27" t="s">
        <v>485</v>
      </c>
      <c r="J61" s="28">
        <v>9900000</v>
      </c>
      <c r="K61" s="29"/>
      <c r="L61" s="27"/>
      <c r="M61" s="37"/>
      <c r="N61" s="26"/>
      <c r="O61" s="26"/>
      <c r="P61" s="26"/>
      <c r="Q61" s="26"/>
      <c r="R61" s="60"/>
      <c r="S61" s="43"/>
      <c r="T61" s="29"/>
      <c r="U61" s="27"/>
      <c r="V61" s="27"/>
      <c r="W61" s="27"/>
      <c r="X61" s="43"/>
      <c r="Y61" s="29"/>
      <c r="Z61" s="27" t="s">
        <v>143</v>
      </c>
      <c r="AA61" s="26" t="s">
        <v>144</v>
      </c>
      <c r="AB61" s="27" t="s">
        <v>145</v>
      </c>
      <c r="AC61" s="27"/>
      <c r="AD61" s="25">
        <v>42453</v>
      </c>
      <c r="AE61" s="25">
        <v>42453</v>
      </c>
      <c r="AF61" s="25">
        <v>42735</v>
      </c>
      <c r="AG61" s="28">
        <v>9000000</v>
      </c>
      <c r="AH61" s="62">
        <f>SUM(AG61/J61)</f>
        <v>0.90909090909090906</v>
      </c>
      <c r="AI61" s="26"/>
      <c r="AJ61" s="49"/>
      <c r="AK61" s="26"/>
      <c r="AL61" s="26"/>
      <c r="AM61" s="26"/>
      <c r="AN61" s="31"/>
      <c r="AO61" s="26"/>
      <c r="AP61" s="35"/>
      <c r="AQ61" s="24" t="s">
        <v>669</v>
      </c>
      <c r="AR61" s="32"/>
      <c r="AS61" s="32"/>
      <c r="AT61" s="33"/>
      <c r="AU61" s="35"/>
      <c r="AV61" s="32"/>
      <c r="AW61" s="35"/>
      <c r="AX61" s="32">
        <v>42468</v>
      </c>
      <c r="AY61" s="83">
        <v>900000</v>
      </c>
      <c r="AZ61" s="76">
        <v>42509</v>
      </c>
      <c r="BA61" s="85">
        <v>900000</v>
      </c>
      <c r="BB61" s="76">
        <v>42544</v>
      </c>
      <c r="BC61" s="85">
        <v>900000</v>
      </c>
      <c r="BD61" s="76">
        <v>42579</v>
      </c>
      <c r="BE61" s="85">
        <v>900000</v>
      </c>
      <c r="BF61" s="76">
        <v>42604</v>
      </c>
      <c r="BG61" s="85">
        <v>900000</v>
      </c>
      <c r="BH61" s="76"/>
      <c r="BI61" s="85"/>
      <c r="BJ61" s="76"/>
      <c r="BK61" s="85"/>
    </row>
    <row r="62" spans="1:63" ht="29.25" customHeight="1">
      <c r="A62" s="104">
        <v>56</v>
      </c>
      <c r="B62" s="101" t="s">
        <v>83</v>
      </c>
      <c r="C62" s="101" t="s">
        <v>374</v>
      </c>
      <c r="D62" s="1">
        <v>42451</v>
      </c>
      <c r="E62" s="101" t="s">
        <v>52</v>
      </c>
      <c r="F62" s="101" t="s">
        <v>60</v>
      </c>
      <c r="G62" s="105" t="s">
        <v>369</v>
      </c>
      <c r="H62" s="105" t="str">
        <f>G62</f>
        <v>기획전시 '겨드랑이가 가렵다' 전시디자인 및 전시물 제작 설치 용역</v>
      </c>
      <c r="I62" s="105" t="s">
        <v>370</v>
      </c>
      <c r="J62" s="18">
        <v>19600000</v>
      </c>
      <c r="K62" s="102"/>
      <c r="L62" s="105"/>
      <c r="M62" s="20"/>
      <c r="N62" s="101"/>
      <c r="O62" s="101"/>
      <c r="P62" s="101"/>
      <c r="Q62" s="101"/>
      <c r="R62" s="59"/>
      <c r="S62" s="40"/>
      <c r="T62" s="102"/>
      <c r="U62" s="105"/>
      <c r="V62" s="105"/>
      <c r="W62" s="105"/>
      <c r="X62" s="40"/>
      <c r="Y62" s="102"/>
      <c r="Z62" s="105" t="s">
        <v>371</v>
      </c>
      <c r="AA62" s="101" t="s">
        <v>372</v>
      </c>
      <c r="AB62" s="105" t="s">
        <v>373</v>
      </c>
      <c r="AC62" s="105"/>
      <c r="AD62" s="1">
        <v>42454</v>
      </c>
      <c r="AE62" s="1">
        <v>42457</v>
      </c>
      <c r="AF62" s="1">
        <v>42485</v>
      </c>
      <c r="AG62" s="18">
        <v>18200000</v>
      </c>
      <c r="AH62" s="61">
        <f t="shared" ref="AH62:AH75" si="22">SUM(AG62/J62)</f>
        <v>0.9285714285714286</v>
      </c>
      <c r="AI62" s="101"/>
      <c r="AJ62" s="48"/>
      <c r="AK62" s="101"/>
      <c r="AL62" s="101"/>
      <c r="AM62" s="101"/>
      <c r="AN62" s="103"/>
      <c r="AO62" s="101"/>
      <c r="AP62" s="14"/>
      <c r="AQ62" s="104" t="str">
        <f>C62</f>
        <v>최은영</v>
      </c>
      <c r="AR62" s="16">
        <v>42485</v>
      </c>
      <c r="AS62" s="16">
        <v>42486</v>
      </c>
      <c r="AT62" s="7"/>
      <c r="AU62" s="14"/>
      <c r="AV62" s="16">
        <v>42487</v>
      </c>
      <c r="AW62" s="14">
        <f>SUM(AG62-AU62)</f>
        <v>18200000</v>
      </c>
      <c r="AX62" s="92"/>
      <c r="AY62" s="82"/>
      <c r="AZ62" s="75"/>
      <c r="BA62" s="82"/>
      <c r="BB62" s="75"/>
      <c r="BC62" s="82"/>
      <c r="BD62" s="75"/>
      <c r="BE62" s="82"/>
      <c r="BF62" s="75"/>
      <c r="BG62" s="82"/>
      <c r="BH62" s="75"/>
      <c r="BI62" s="82"/>
      <c r="BJ62" s="75"/>
      <c r="BK62" s="82"/>
    </row>
    <row r="63" spans="1:63" ht="29.25" customHeight="1">
      <c r="A63" s="104">
        <v>57</v>
      </c>
      <c r="B63" s="101" t="s">
        <v>83</v>
      </c>
      <c r="C63" s="101" t="s">
        <v>374</v>
      </c>
      <c r="D63" s="1">
        <v>42451</v>
      </c>
      <c r="E63" s="101" t="s">
        <v>52</v>
      </c>
      <c r="F63" s="101" t="s">
        <v>60</v>
      </c>
      <c r="G63" s="105" t="s">
        <v>375</v>
      </c>
      <c r="H63" s="105" t="str">
        <f t="shared" ref="H63" si="23">G63</f>
        <v>기획전시 '겨드랑이가 가렵다' 인쇄물 제작 및 출력물 제작 설치 용역</v>
      </c>
      <c r="I63" s="105" t="s">
        <v>376</v>
      </c>
      <c r="J63" s="18">
        <v>8400000</v>
      </c>
      <c r="K63" s="102"/>
      <c r="L63" s="105"/>
      <c r="M63" s="20"/>
      <c r="N63" s="101"/>
      <c r="O63" s="101"/>
      <c r="P63" s="101"/>
      <c r="Q63" s="101"/>
      <c r="R63" s="59"/>
      <c r="S63" s="40"/>
      <c r="T63" s="102"/>
      <c r="U63" s="105"/>
      <c r="V63" s="105"/>
      <c r="W63" s="105"/>
      <c r="X63" s="40"/>
      <c r="Y63" s="102"/>
      <c r="Z63" s="105" t="s">
        <v>377</v>
      </c>
      <c r="AA63" s="101" t="s">
        <v>378</v>
      </c>
      <c r="AB63" s="105" t="s">
        <v>379</v>
      </c>
      <c r="AC63" s="105"/>
      <c r="AD63" s="1">
        <v>42454</v>
      </c>
      <c r="AE63" s="1">
        <v>42457</v>
      </c>
      <c r="AF63" s="1">
        <v>42485</v>
      </c>
      <c r="AG63" s="18">
        <v>7812000</v>
      </c>
      <c r="AH63" s="61">
        <f t="shared" si="22"/>
        <v>0.93</v>
      </c>
      <c r="AI63" s="101"/>
      <c r="AJ63" s="48"/>
      <c r="AK63" s="101"/>
      <c r="AL63" s="101"/>
      <c r="AM63" s="101"/>
      <c r="AN63" s="103"/>
      <c r="AO63" s="101"/>
      <c r="AP63" s="14"/>
      <c r="AQ63" s="104" t="str">
        <f t="shared" ref="AQ63" si="24">C63</f>
        <v>최은영</v>
      </c>
      <c r="AR63" s="16">
        <v>42485</v>
      </c>
      <c r="AS63" s="16">
        <v>42486</v>
      </c>
      <c r="AT63" s="7"/>
      <c r="AU63" s="14"/>
      <c r="AV63" s="16">
        <v>42487</v>
      </c>
      <c r="AW63" s="14">
        <f>SUM(AG63-AU63)</f>
        <v>7812000</v>
      </c>
      <c r="AX63" s="92"/>
      <c r="AY63" s="82"/>
      <c r="AZ63" s="75"/>
      <c r="BA63" s="82"/>
      <c r="BB63" s="75"/>
      <c r="BC63" s="82"/>
      <c r="BD63" s="75"/>
      <c r="BE63" s="82"/>
      <c r="BF63" s="75"/>
      <c r="BG63" s="82"/>
      <c r="BH63" s="75"/>
      <c r="BI63" s="82"/>
      <c r="BJ63" s="75"/>
      <c r="BK63" s="82"/>
    </row>
    <row r="64" spans="1:63" ht="29.25" customHeight="1">
      <c r="A64" s="104">
        <v>58</v>
      </c>
      <c r="B64" s="101" t="s">
        <v>139</v>
      </c>
      <c r="C64" s="101" t="s">
        <v>140</v>
      </c>
      <c r="D64" s="1">
        <v>42453</v>
      </c>
      <c r="E64" s="101" t="s">
        <v>52</v>
      </c>
      <c r="F64" s="101" t="s">
        <v>60</v>
      </c>
      <c r="G64" s="105" t="s">
        <v>362</v>
      </c>
      <c r="H64" s="105" t="str">
        <f>G64</f>
        <v>한국만화박물관 만화도서관 열람시설 의자 수리</v>
      </c>
      <c r="I64" s="105" t="s">
        <v>363</v>
      </c>
      <c r="J64" s="18">
        <v>2649900</v>
      </c>
      <c r="K64" s="102"/>
      <c r="L64" s="105"/>
      <c r="M64" s="20"/>
      <c r="N64" s="101"/>
      <c r="O64" s="101"/>
      <c r="P64" s="101"/>
      <c r="Q64" s="101"/>
      <c r="R64" s="59"/>
      <c r="S64" s="40"/>
      <c r="T64" s="102"/>
      <c r="U64" s="105"/>
      <c r="V64" s="105"/>
      <c r="W64" s="105"/>
      <c r="X64" s="40"/>
      <c r="Y64" s="102"/>
      <c r="Z64" s="105" t="s">
        <v>364</v>
      </c>
      <c r="AA64" s="101" t="s">
        <v>365</v>
      </c>
      <c r="AB64" s="105" t="s">
        <v>366</v>
      </c>
      <c r="AC64" s="105"/>
      <c r="AD64" s="1">
        <v>42454</v>
      </c>
      <c r="AE64" s="1">
        <v>42454</v>
      </c>
      <c r="AF64" s="1">
        <v>42438</v>
      </c>
      <c r="AG64" s="18">
        <v>2435000</v>
      </c>
      <c r="AH64" s="61">
        <f t="shared" si="22"/>
        <v>0.91890260009811686</v>
      </c>
      <c r="AI64" s="101"/>
      <c r="AJ64" s="48"/>
      <c r="AK64" s="101"/>
      <c r="AL64" s="101"/>
      <c r="AM64" s="101"/>
      <c r="AN64" s="103"/>
      <c r="AO64" s="101"/>
      <c r="AP64" s="14"/>
      <c r="AQ64" s="104" t="str">
        <f>C64</f>
        <v>김연희</v>
      </c>
      <c r="AR64" s="16">
        <v>42458</v>
      </c>
      <c r="AS64" s="16">
        <v>42460</v>
      </c>
      <c r="AT64" s="7"/>
      <c r="AU64" s="14"/>
      <c r="AV64" s="16">
        <v>42465</v>
      </c>
      <c r="AW64" s="14">
        <f>SUM(AG64-AU64)</f>
        <v>2435000</v>
      </c>
      <c r="AX64" s="92"/>
      <c r="AY64" s="82"/>
      <c r="AZ64" s="75"/>
      <c r="BA64" s="82"/>
      <c r="BB64" s="75"/>
      <c r="BC64" s="82"/>
      <c r="BD64" s="75"/>
      <c r="BE64" s="82"/>
      <c r="BF64" s="75"/>
      <c r="BG64" s="82"/>
      <c r="BH64" s="75"/>
      <c r="BI64" s="82"/>
      <c r="BJ64" s="75"/>
      <c r="BK64" s="82"/>
    </row>
    <row r="65" spans="1:63" ht="29.25" customHeight="1">
      <c r="A65" s="104">
        <v>59</v>
      </c>
      <c r="B65" s="101" t="s">
        <v>75</v>
      </c>
      <c r="C65" s="101" t="s">
        <v>103</v>
      </c>
      <c r="D65" s="1">
        <v>42451</v>
      </c>
      <c r="E65" s="101" t="s">
        <v>52</v>
      </c>
      <c r="F65" s="101" t="s">
        <v>60</v>
      </c>
      <c r="G65" s="105" t="s">
        <v>361</v>
      </c>
      <c r="H65" s="105" t="str">
        <f t="shared" ref="H65" si="25">G65</f>
        <v>2016년 상반기 한국만화영상진흥원 청사 정기점검</v>
      </c>
      <c r="I65" s="105" t="s">
        <v>345</v>
      </c>
      <c r="J65" s="18">
        <v>4000000</v>
      </c>
      <c r="K65" s="102"/>
      <c r="L65" s="105"/>
      <c r="M65" s="20"/>
      <c r="N65" s="101"/>
      <c r="O65" s="101"/>
      <c r="P65" s="101"/>
      <c r="Q65" s="101"/>
      <c r="R65" s="59"/>
      <c r="S65" s="40"/>
      <c r="T65" s="102"/>
      <c r="U65" s="105"/>
      <c r="V65" s="105"/>
      <c r="W65" s="105"/>
      <c r="X65" s="40"/>
      <c r="Y65" s="102"/>
      <c r="Z65" s="105" t="s">
        <v>346</v>
      </c>
      <c r="AA65" s="101" t="s">
        <v>348</v>
      </c>
      <c r="AB65" s="105" t="s">
        <v>347</v>
      </c>
      <c r="AC65" s="105"/>
      <c r="AD65" s="1">
        <v>42454</v>
      </c>
      <c r="AE65" s="1">
        <v>42457</v>
      </c>
      <c r="AF65" s="1">
        <v>42465</v>
      </c>
      <c r="AG65" s="18">
        <v>3500000</v>
      </c>
      <c r="AH65" s="61">
        <f t="shared" si="22"/>
        <v>0.875</v>
      </c>
      <c r="AI65" s="101"/>
      <c r="AJ65" s="48"/>
      <c r="AK65" s="101"/>
      <c r="AL65" s="101"/>
      <c r="AM65" s="101"/>
      <c r="AN65" s="103"/>
      <c r="AO65" s="101"/>
      <c r="AP65" s="14"/>
      <c r="AQ65" s="104" t="str">
        <f t="shared" ref="AQ65" si="26">C65</f>
        <v>이인철</v>
      </c>
      <c r="AR65" s="16">
        <v>42465</v>
      </c>
      <c r="AS65" s="16">
        <v>42465</v>
      </c>
      <c r="AT65" s="7"/>
      <c r="AU65" s="14"/>
      <c r="AV65" s="16">
        <v>42468</v>
      </c>
      <c r="AW65" s="14">
        <f t="shared" ref="AW65" si="27">SUM(AG65-AU65)</f>
        <v>3500000</v>
      </c>
      <c r="AX65" s="92"/>
      <c r="AY65" s="82"/>
      <c r="AZ65" s="75"/>
      <c r="BA65" s="82"/>
      <c r="BB65" s="75"/>
      <c r="BC65" s="82"/>
      <c r="BD65" s="75"/>
      <c r="BE65" s="82"/>
      <c r="BF65" s="75"/>
      <c r="BG65" s="82"/>
      <c r="BH65" s="75"/>
      <c r="BI65" s="82"/>
      <c r="BJ65" s="75"/>
      <c r="BK65" s="82"/>
    </row>
    <row r="66" spans="1:63" ht="29.25" customHeight="1">
      <c r="A66" s="104">
        <v>60</v>
      </c>
      <c r="B66" s="101" t="s">
        <v>83</v>
      </c>
      <c r="C66" s="101" t="s">
        <v>259</v>
      </c>
      <c r="D66" s="1">
        <v>42458</v>
      </c>
      <c r="E66" s="101" t="s">
        <v>91</v>
      </c>
      <c r="F66" s="101" t="s">
        <v>289</v>
      </c>
      <c r="G66" s="105" t="s">
        <v>385</v>
      </c>
      <c r="H66" s="105" t="str">
        <f>G66</f>
        <v>한국만화박룸관 4D상영관 상영작 뽀로로 슈퍼썰매 대모험 임차</v>
      </c>
      <c r="I66" s="105" t="s">
        <v>386</v>
      </c>
      <c r="J66" s="18">
        <v>7500000</v>
      </c>
      <c r="K66" s="102"/>
      <c r="L66" s="105"/>
      <c r="M66" s="20"/>
      <c r="N66" s="101"/>
      <c r="O66" s="101"/>
      <c r="P66" s="101"/>
      <c r="Q66" s="101"/>
      <c r="R66" s="59"/>
      <c r="S66" s="40"/>
      <c r="T66" s="102"/>
      <c r="U66" s="105"/>
      <c r="V66" s="105"/>
      <c r="W66" s="105"/>
      <c r="X66" s="40"/>
      <c r="Y66" s="102"/>
      <c r="Z66" s="105" t="s">
        <v>387</v>
      </c>
      <c r="AA66" s="101" t="s">
        <v>388</v>
      </c>
      <c r="AB66" s="105" t="s">
        <v>389</v>
      </c>
      <c r="AC66" s="105"/>
      <c r="AD66" s="1">
        <v>42460</v>
      </c>
      <c r="AE66" s="1">
        <v>42461</v>
      </c>
      <c r="AF66" s="1">
        <v>42461</v>
      </c>
      <c r="AG66" s="18">
        <v>7500000</v>
      </c>
      <c r="AH66" s="61">
        <f t="shared" si="22"/>
        <v>1</v>
      </c>
      <c r="AI66" s="101"/>
      <c r="AJ66" s="48"/>
      <c r="AK66" s="101"/>
      <c r="AL66" s="101"/>
      <c r="AM66" s="101"/>
      <c r="AN66" s="103"/>
      <c r="AO66" s="101"/>
      <c r="AP66" s="14"/>
      <c r="AQ66" s="104" t="str">
        <f>C66</f>
        <v>김현재</v>
      </c>
      <c r="AR66" s="16">
        <v>42461</v>
      </c>
      <c r="AS66" s="16">
        <v>42461</v>
      </c>
      <c r="AT66" s="7"/>
      <c r="AU66" s="14"/>
      <c r="AV66" s="16">
        <v>42482</v>
      </c>
      <c r="AW66" s="14">
        <f>SUM(AG66-AU66)</f>
        <v>7500000</v>
      </c>
      <c r="AX66" s="92"/>
      <c r="AY66" s="82"/>
      <c r="AZ66" s="75"/>
      <c r="BA66" s="82"/>
      <c r="BB66" s="75"/>
      <c r="BC66" s="82"/>
      <c r="BD66" s="75"/>
      <c r="BE66" s="82"/>
      <c r="BF66" s="75"/>
      <c r="BG66" s="82"/>
      <c r="BH66" s="75"/>
      <c r="BI66" s="82"/>
      <c r="BJ66" s="75"/>
      <c r="BK66" s="82"/>
    </row>
    <row r="67" spans="1:63" ht="29.25" customHeight="1">
      <c r="A67" s="104">
        <v>61</v>
      </c>
      <c r="B67" s="101" t="s">
        <v>83</v>
      </c>
      <c r="C67" s="101" t="s">
        <v>259</v>
      </c>
      <c r="D67" s="1">
        <v>42458</v>
      </c>
      <c r="E67" s="101" t="s">
        <v>52</v>
      </c>
      <c r="F67" s="101" t="s">
        <v>289</v>
      </c>
      <c r="G67" s="105" t="s">
        <v>383</v>
      </c>
      <c r="H67" s="105" t="str">
        <f>G67</f>
        <v>한국만화박물관 4D상영관 어트랙션 조정</v>
      </c>
      <c r="I67" s="105" t="s">
        <v>384</v>
      </c>
      <c r="J67" s="18">
        <v>4510000</v>
      </c>
      <c r="K67" s="102"/>
      <c r="L67" s="105"/>
      <c r="M67" s="20"/>
      <c r="N67" s="101"/>
      <c r="O67" s="101"/>
      <c r="P67" s="101"/>
      <c r="Q67" s="101"/>
      <c r="R67" s="59"/>
      <c r="S67" s="40"/>
      <c r="T67" s="102"/>
      <c r="U67" s="105"/>
      <c r="V67" s="105"/>
      <c r="W67" s="105"/>
      <c r="X67" s="40"/>
      <c r="Y67" s="102"/>
      <c r="Z67" s="105" t="s">
        <v>380</v>
      </c>
      <c r="AA67" s="101" t="s">
        <v>381</v>
      </c>
      <c r="AB67" s="105" t="s">
        <v>382</v>
      </c>
      <c r="AC67" s="105"/>
      <c r="AD67" s="1">
        <v>42460</v>
      </c>
      <c r="AE67" s="1">
        <v>42460</v>
      </c>
      <c r="AF67" s="1">
        <v>42461</v>
      </c>
      <c r="AG67" s="18">
        <v>3630000</v>
      </c>
      <c r="AH67" s="61">
        <f t="shared" si="22"/>
        <v>0.80487804878048785</v>
      </c>
      <c r="AI67" s="101"/>
      <c r="AJ67" s="48"/>
      <c r="AK67" s="101"/>
      <c r="AL67" s="101"/>
      <c r="AM67" s="101"/>
      <c r="AN67" s="103"/>
      <c r="AO67" s="101"/>
      <c r="AP67" s="14"/>
      <c r="AQ67" s="104" t="str">
        <f t="shared" ref="AQ67:AQ69" si="28">C67</f>
        <v>김현재</v>
      </c>
      <c r="AR67" s="16">
        <v>42461</v>
      </c>
      <c r="AS67" s="16">
        <v>42461</v>
      </c>
      <c r="AT67" s="7"/>
      <c r="AU67" s="14"/>
      <c r="AV67" s="16">
        <v>42468</v>
      </c>
      <c r="AW67" s="14">
        <f>SUM(AG67-AU67)</f>
        <v>3630000</v>
      </c>
      <c r="AX67" s="92"/>
      <c r="AY67" s="82"/>
      <c r="AZ67" s="75"/>
      <c r="BA67" s="82"/>
      <c r="BB67" s="75"/>
      <c r="BC67" s="82"/>
      <c r="BD67" s="75"/>
      <c r="BE67" s="82"/>
      <c r="BF67" s="75"/>
      <c r="BG67" s="82"/>
      <c r="BH67" s="75"/>
      <c r="BI67" s="82"/>
      <c r="BJ67" s="75"/>
      <c r="BK67" s="82"/>
    </row>
    <row r="68" spans="1:63" ht="29.25" customHeight="1">
      <c r="A68" s="104">
        <v>62</v>
      </c>
      <c r="B68" s="101" t="s">
        <v>83</v>
      </c>
      <c r="C68" s="101" t="s">
        <v>188</v>
      </c>
      <c r="D68" s="1">
        <v>42460</v>
      </c>
      <c r="E68" s="101" t="s">
        <v>52</v>
      </c>
      <c r="F68" s="101" t="s">
        <v>60</v>
      </c>
      <c r="G68" s="105" t="s">
        <v>390</v>
      </c>
      <c r="H68" s="105" t="str">
        <f t="shared" ref="H68:H69" si="29">G68</f>
        <v>찾아가는 만화박물관 봄꽃축제 행사 용역</v>
      </c>
      <c r="I68" s="105" t="s">
        <v>391</v>
      </c>
      <c r="J68" s="18">
        <v>8184000</v>
      </c>
      <c r="K68" s="102"/>
      <c r="L68" s="105"/>
      <c r="M68" s="20"/>
      <c r="N68" s="101"/>
      <c r="O68" s="101"/>
      <c r="P68" s="101"/>
      <c r="Q68" s="101"/>
      <c r="R68" s="59"/>
      <c r="S68" s="40"/>
      <c r="T68" s="102"/>
      <c r="U68" s="105"/>
      <c r="V68" s="105"/>
      <c r="W68" s="105"/>
      <c r="X68" s="40"/>
      <c r="Y68" s="102"/>
      <c r="Z68" s="105" t="s">
        <v>150</v>
      </c>
      <c r="AA68" s="101" t="s">
        <v>151</v>
      </c>
      <c r="AB68" s="105" t="s">
        <v>152</v>
      </c>
      <c r="AC68" s="105"/>
      <c r="AD68" s="1">
        <v>42461</v>
      </c>
      <c r="AE68" s="1">
        <v>42461</v>
      </c>
      <c r="AF68" s="1">
        <v>42475</v>
      </c>
      <c r="AG68" s="18">
        <v>8107000</v>
      </c>
      <c r="AH68" s="61">
        <f t="shared" si="22"/>
        <v>0.99059139784946237</v>
      </c>
      <c r="AI68" s="101"/>
      <c r="AJ68" s="48"/>
      <c r="AK68" s="101"/>
      <c r="AL68" s="101"/>
      <c r="AM68" s="101"/>
      <c r="AN68" s="103"/>
      <c r="AO68" s="101"/>
      <c r="AP68" s="14"/>
      <c r="AQ68" s="104" t="str">
        <f t="shared" si="28"/>
        <v>박보라</v>
      </c>
      <c r="AR68" s="16">
        <v>42475</v>
      </c>
      <c r="AS68" s="16">
        <v>42478</v>
      </c>
      <c r="AT68" s="7"/>
      <c r="AU68" s="14"/>
      <c r="AV68" s="16">
        <v>42482</v>
      </c>
      <c r="AW68" s="14">
        <f>SUM(AG68-AU68)</f>
        <v>8107000</v>
      </c>
      <c r="AX68" s="92"/>
      <c r="AY68" s="82"/>
      <c r="AZ68" s="75"/>
      <c r="BA68" s="82"/>
      <c r="BB68" s="75"/>
      <c r="BC68" s="82"/>
      <c r="BD68" s="75"/>
      <c r="BE68" s="82"/>
      <c r="BF68" s="75"/>
      <c r="BG68" s="82"/>
      <c r="BH68" s="75"/>
      <c r="BI68" s="82"/>
      <c r="BJ68" s="75"/>
      <c r="BK68" s="82"/>
    </row>
    <row r="69" spans="1:63" ht="29.25" customHeight="1">
      <c r="A69" s="104">
        <v>63</v>
      </c>
      <c r="B69" s="101" t="s">
        <v>153</v>
      </c>
      <c r="C69" s="101" t="s">
        <v>253</v>
      </c>
      <c r="D69" s="1">
        <v>42429</v>
      </c>
      <c r="E69" s="101" t="s">
        <v>52</v>
      </c>
      <c r="F69" s="101" t="s">
        <v>238</v>
      </c>
      <c r="G69" s="105" t="s">
        <v>400</v>
      </c>
      <c r="H69" s="105" t="str">
        <f t="shared" si="29"/>
        <v>2016년도 한국만화영상진흥원 언론홍보 용역</v>
      </c>
      <c r="I69" s="105" t="s">
        <v>401</v>
      </c>
      <c r="J69" s="18">
        <v>72000000</v>
      </c>
      <c r="K69" s="102">
        <v>42443</v>
      </c>
      <c r="L69" s="105" t="s">
        <v>402</v>
      </c>
      <c r="M69" s="20" t="s">
        <v>403</v>
      </c>
      <c r="N69" s="101" t="s">
        <v>242</v>
      </c>
      <c r="O69" s="101" t="s">
        <v>117</v>
      </c>
      <c r="P69" s="101" t="s">
        <v>118</v>
      </c>
      <c r="Q69" s="101" t="s">
        <v>243</v>
      </c>
      <c r="R69" s="42">
        <v>72000000</v>
      </c>
      <c r="S69" s="42">
        <v>72000000</v>
      </c>
      <c r="T69" s="102">
        <v>42454</v>
      </c>
      <c r="U69" s="105">
        <v>2</v>
      </c>
      <c r="V69" s="105" t="s">
        <v>404</v>
      </c>
      <c r="W69" s="105" t="s">
        <v>405</v>
      </c>
      <c r="X69" s="42">
        <v>71700000</v>
      </c>
      <c r="Y69" s="102">
        <v>42454</v>
      </c>
      <c r="Z69" s="105" t="s">
        <v>404</v>
      </c>
      <c r="AA69" s="101" t="s">
        <v>406</v>
      </c>
      <c r="AB69" s="105" t="s">
        <v>405</v>
      </c>
      <c r="AC69" s="105">
        <v>1</v>
      </c>
      <c r="AD69" s="1">
        <v>42465</v>
      </c>
      <c r="AE69" s="1">
        <v>42465</v>
      </c>
      <c r="AF69" s="1">
        <v>42735</v>
      </c>
      <c r="AG69" s="18">
        <v>71700000</v>
      </c>
      <c r="AH69" s="61">
        <f t="shared" ref="AH69" si="30">SUM(AG69/S69)</f>
        <v>0.99583333333333335</v>
      </c>
      <c r="AI69" s="101"/>
      <c r="AJ69" s="48"/>
      <c r="AK69" s="101"/>
      <c r="AL69" s="101"/>
      <c r="AM69" s="101"/>
      <c r="AN69" s="103"/>
      <c r="AO69" s="101"/>
      <c r="AP69" s="14"/>
      <c r="AQ69" s="104" t="str">
        <f t="shared" si="28"/>
        <v>이효재</v>
      </c>
      <c r="AR69" s="16"/>
      <c r="AS69" s="16"/>
      <c r="AT69" s="7">
        <v>42494</v>
      </c>
      <c r="AU69" s="14">
        <v>35000000</v>
      </c>
      <c r="AV69" s="16"/>
      <c r="AW69" s="14"/>
      <c r="AX69" s="92"/>
      <c r="AY69" s="82"/>
      <c r="AZ69" s="75"/>
      <c r="BA69" s="82"/>
      <c r="BB69" s="75"/>
      <c r="BC69" s="82"/>
      <c r="BD69" s="75"/>
      <c r="BE69" s="82"/>
      <c r="BF69" s="75"/>
      <c r="BG69" s="82"/>
      <c r="BH69" s="75"/>
      <c r="BI69" s="82"/>
      <c r="BJ69" s="75"/>
      <c r="BK69" s="82"/>
    </row>
    <row r="70" spans="1:63" ht="29.25" customHeight="1">
      <c r="A70" s="104">
        <v>64</v>
      </c>
      <c r="B70" s="101" t="s">
        <v>393</v>
      </c>
      <c r="C70" s="101" t="s">
        <v>394</v>
      </c>
      <c r="D70" s="1">
        <v>42460</v>
      </c>
      <c r="E70" s="101" t="s">
        <v>91</v>
      </c>
      <c r="F70" s="101" t="s">
        <v>60</v>
      </c>
      <c r="G70" s="105" t="s">
        <v>395</v>
      </c>
      <c r="H70" s="105" t="str">
        <f>G70</f>
        <v>제18회 부천국제만화축제, 제5회 세계어린이만화가대회 포스터 디자인 및 제작</v>
      </c>
      <c r="I70" s="105" t="s">
        <v>396</v>
      </c>
      <c r="J70" s="18">
        <v>9000000</v>
      </c>
      <c r="K70" s="102"/>
      <c r="L70" s="105"/>
      <c r="M70" s="20"/>
      <c r="N70" s="101"/>
      <c r="O70" s="101"/>
      <c r="P70" s="101"/>
      <c r="Q70" s="101"/>
      <c r="R70" s="42"/>
      <c r="S70" s="42"/>
      <c r="T70" s="102"/>
      <c r="U70" s="105"/>
      <c r="V70" s="105"/>
      <c r="W70" s="105"/>
      <c r="X70" s="40"/>
      <c r="Y70" s="102"/>
      <c r="Z70" s="105" t="s">
        <v>397</v>
      </c>
      <c r="AA70" s="101" t="s">
        <v>398</v>
      </c>
      <c r="AB70" s="105" t="s">
        <v>399</v>
      </c>
      <c r="AC70" s="105"/>
      <c r="AD70" s="1">
        <v>42465</v>
      </c>
      <c r="AE70" s="1"/>
      <c r="AF70" s="1">
        <v>42489</v>
      </c>
      <c r="AG70" s="18">
        <v>8600000</v>
      </c>
      <c r="AH70" s="61">
        <f t="shared" si="22"/>
        <v>0.9555555555555556</v>
      </c>
      <c r="AI70" s="101"/>
      <c r="AJ70" s="48"/>
      <c r="AK70" s="101"/>
      <c r="AL70" s="101"/>
      <c r="AM70" s="101"/>
      <c r="AN70" s="103"/>
      <c r="AO70" s="101"/>
      <c r="AP70" s="14"/>
      <c r="AQ70" s="104" t="str">
        <f>C70</f>
        <v>박소연</v>
      </c>
      <c r="AR70" s="16">
        <v>42489</v>
      </c>
      <c r="AS70" s="16">
        <v>42494</v>
      </c>
      <c r="AT70" s="7"/>
      <c r="AU70" s="14"/>
      <c r="AV70" s="16">
        <v>42502</v>
      </c>
      <c r="AW70" s="14">
        <f>SUM(AG70-AU70)</f>
        <v>8600000</v>
      </c>
      <c r="AX70" s="92"/>
      <c r="AY70" s="82"/>
      <c r="AZ70" s="75"/>
      <c r="BA70" s="82"/>
      <c r="BB70" s="75"/>
      <c r="BC70" s="82"/>
      <c r="BD70" s="75"/>
      <c r="BE70" s="82"/>
      <c r="BF70" s="75"/>
      <c r="BG70" s="82"/>
      <c r="BH70" s="75"/>
      <c r="BI70" s="82"/>
      <c r="BJ70" s="75"/>
      <c r="BK70" s="82"/>
    </row>
    <row r="71" spans="1:63" ht="29.25" customHeight="1">
      <c r="A71" s="104">
        <v>65</v>
      </c>
      <c r="B71" s="101" t="s">
        <v>83</v>
      </c>
      <c r="C71" s="101" t="s">
        <v>205</v>
      </c>
      <c r="D71" s="1">
        <v>42468</v>
      </c>
      <c r="E71" s="101" t="s">
        <v>52</v>
      </c>
      <c r="F71" s="101" t="s">
        <v>60</v>
      </c>
      <c r="G71" s="105" t="s">
        <v>428</v>
      </c>
      <c r="H71" s="105" t="str">
        <f>G71</f>
        <v>기획전시 순정만화전 전시 디자인 용역</v>
      </c>
      <c r="I71" s="105" t="s">
        <v>207</v>
      </c>
      <c r="J71" s="18">
        <v>8360000</v>
      </c>
      <c r="K71" s="102"/>
      <c r="L71" s="105"/>
      <c r="M71" s="20"/>
      <c r="N71" s="101"/>
      <c r="O71" s="101"/>
      <c r="P71" s="101"/>
      <c r="Q71" s="101"/>
      <c r="R71" s="59"/>
      <c r="S71" s="40"/>
      <c r="T71" s="102"/>
      <c r="U71" s="105"/>
      <c r="V71" s="105"/>
      <c r="W71" s="105"/>
      <c r="X71" s="40"/>
      <c r="Y71" s="102"/>
      <c r="Z71" s="105" t="s">
        <v>208</v>
      </c>
      <c r="AA71" s="104" t="s">
        <v>236</v>
      </c>
      <c r="AB71" s="105" t="s">
        <v>212</v>
      </c>
      <c r="AC71" s="105"/>
      <c r="AD71" s="1">
        <v>42471</v>
      </c>
      <c r="AE71" s="1">
        <v>42472</v>
      </c>
      <c r="AF71" s="1">
        <v>42501</v>
      </c>
      <c r="AG71" s="18">
        <v>7524000</v>
      </c>
      <c r="AH71" s="61">
        <f t="shared" si="22"/>
        <v>0.9</v>
      </c>
      <c r="AI71" s="101"/>
      <c r="AJ71" s="48"/>
      <c r="AK71" s="101"/>
      <c r="AL71" s="101"/>
      <c r="AM71" s="101"/>
      <c r="AN71" s="103"/>
      <c r="AO71" s="101"/>
      <c r="AP71" s="14"/>
      <c r="AQ71" s="104" t="str">
        <f>C71</f>
        <v>서정임</v>
      </c>
      <c r="AR71" s="16">
        <v>42501</v>
      </c>
      <c r="AS71" s="16">
        <v>42503</v>
      </c>
      <c r="AT71" s="7"/>
      <c r="AU71" s="14"/>
      <c r="AV71" s="16">
        <v>42509</v>
      </c>
      <c r="AW71" s="14">
        <f>SUM(AG71-AU71)</f>
        <v>7524000</v>
      </c>
      <c r="AX71" s="92"/>
      <c r="AY71" s="82"/>
      <c r="AZ71" s="75"/>
      <c r="BA71" s="82"/>
      <c r="BB71" s="75"/>
      <c r="BC71" s="82"/>
      <c r="BD71" s="75"/>
      <c r="BE71" s="82"/>
      <c r="BF71" s="75"/>
      <c r="BG71" s="82"/>
      <c r="BH71" s="75"/>
      <c r="BI71" s="82"/>
      <c r="BJ71" s="75"/>
      <c r="BK71" s="82"/>
    </row>
    <row r="72" spans="1:63" ht="29.25" customHeight="1">
      <c r="A72" s="104">
        <v>66</v>
      </c>
      <c r="B72" s="101" t="s">
        <v>201</v>
      </c>
      <c r="C72" s="101" t="s">
        <v>414</v>
      </c>
      <c r="D72" s="1">
        <v>42454</v>
      </c>
      <c r="E72" s="101" t="s">
        <v>52</v>
      </c>
      <c r="F72" s="101" t="s">
        <v>60</v>
      </c>
      <c r="G72" s="105" t="s">
        <v>415</v>
      </c>
      <c r="H72" s="105" t="str">
        <f t="shared" ref="H72:H76" si="31">G72</f>
        <v>웹툰창작체험관 교육 콘텐츠 개발 용역</v>
      </c>
      <c r="I72" s="105" t="s">
        <v>416</v>
      </c>
      <c r="J72" s="18">
        <v>21974400</v>
      </c>
      <c r="K72" s="102"/>
      <c r="L72" s="105"/>
      <c r="M72" s="20"/>
      <c r="N72" s="101"/>
      <c r="O72" s="101"/>
      <c r="P72" s="101"/>
      <c r="Q72" s="101"/>
      <c r="R72" s="59"/>
      <c r="S72" s="40"/>
      <c r="T72" s="102"/>
      <c r="U72" s="105"/>
      <c r="V72" s="105"/>
      <c r="W72" s="105"/>
      <c r="X72" s="40"/>
      <c r="Y72" s="102"/>
      <c r="Z72" s="105" t="s">
        <v>417</v>
      </c>
      <c r="AA72" s="101" t="s">
        <v>418</v>
      </c>
      <c r="AB72" s="105" t="s">
        <v>419</v>
      </c>
      <c r="AC72" s="105"/>
      <c r="AD72" s="1">
        <v>42472</v>
      </c>
      <c r="AE72" s="1">
        <v>42472</v>
      </c>
      <c r="AF72" s="1">
        <v>42545</v>
      </c>
      <c r="AG72" s="18">
        <v>21505000</v>
      </c>
      <c r="AH72" s="61">
        <f t="shared" si="22"/>
        <v>0.97863877967088975</v>
      </c>
      <c r="AI72" s="101"/>
      <c r="AJ72" s="48"/>
      <c r="AK72" s="101"/>
      <c r="AL72" s="101"/>
      <c r="AM72" s="101"/>
      <c r="AN72" s="103"/>
      <c r="AO72" s="101"/>
      <c r="AP72" s="14"/>
      <c r="AQ72" s="104" t="str">
        <f t="shared" ref="AQ72:AQ76" si="32">C72</f>
        <v>심현필</v>
      </c>
      <c r="AR72" s="16">
        <v>42545</v>
      </c>
      <c r="AS72" s="16">
        <v>42558</v>
      </c>
      <c r="AT72" s="7"/>
      <c r="AU72" s="14"/>
      <c r="AV72" s="16">
        <v>42565</v>
      </c>
      <c r="AW72" s="14">
        <f>SUM(AG72-AU72)</f>
        <v>21505000</v>
      </c>
      <c r="AX72" s="92"/>
      <c r="AY72" s="82"/>
      <c r="AZ72" s="75"/>
      <c r="BA72" s="82"/>
      <c r="BB72" s="75"/>
      <c r="BC72" s="82"/>
      <c r="BD72" s="75"/>
      <c r="BE72" s="82"/>
      <c r="BF72" s="75"/>
      <c r="BG72" s="82"/>
      <c r="BH72" s="75"/>
      <c r="BI72" s="82"/>
      <c r="BJ72" s="75"/>
      <c r="BK72" s="82"/>
    </row>
    <row r="73" spans="1:63" ht="29.25" customHeight="1">
      <c r="A73" s="104">
        <v>67</v>
      </c>
      <c r="B73" s="101" t="s">
        <v>393</v>
      </c>
      <c r="C73" s="101" t="s">
        <v>425</v>
      </c>
      <c r="D73" s="1">
        <v>42471</v>
      </c>
      <c r="E73" s="101" t="s">
        <v>52</v>
      </c>
      <c r="F73" s="101" t="s">
        <v>60</v>
      </c>
      <c r="G73" s="105" t="s">
        <v>426</v>
      </c>
      <c r="H73" s="105" t="str">
        <f t="shared" si="31"/>
        <v>제18회 부천국제만화축제 홈페이지 리뉴얼 및 온라인 마케팅 용역</v>
      </c>
      <c r="I73" s="105" t="s">
        <v>427</v>
      </c>
      <c r="J73" s="18">
        <v>20900000</v>
      </c>
      <c r="K73" s="102"/>
      <c r="L73" s="105"/>
      <c r="M73" s="105"/>
      <c r="N73" s="101"/>
      <c r="O73" s="101"/>
      <c r="P73" s="101"/>
      <c r="Q73" s="101"/>
      <c r="R73" s="59"/>
      <c r="S73" s="40"/>
      <c r="T73" s="102"/>
      <c r="U73" s="105"/>
      <c r="V73" s="105"/>
      <c r="W73" s="105"/>
      <c r="X73" s="40"/>
      <c r="Y73" s="102"/>
      <c r="Z73" s="105" t="s">
        <v>106</v>
      </c>
      <c r="AA73" s="133" t="s">
        <v>915</v>
      </c>
      <c r="AB73" s="105" t="s">
        <v>107</v>
      </c>
      <c r="AC73" s="105"/>
      <c r="AD73" s="1">
        <v>42472</v>
      </c>
      <c r="AE73" s="1">
        <v>42472</v>
      </c>
      <c r="AF73" s="1">
        <v>42613</v>
      </c>
      <c r="AG73" s="18">
        <v>20020000</v>
      </c>
      <c r="AH73" s="61">
        <f t="shared" si="22"/>
        <v>0.95789473684210524</v>
      </c>
      <c r="AI73" s="101"/>
      <c r="AJ73" s="48"/>
      <c r="AK73" s="101"/>
      <c r="AL73" s="101"/>
      <c r="AM73" s="101"/>
      <c r="AN73" s="103"/>
      <c r="AO73" s="101"/>
      <c r="AP73" s="14"/>
      <c r="AQ73" s="104" t="str">
        <f t="shared" si="32"/>
        <v>박혜수</v>
      </c>
      <c r="AR73" s="16"/>
      <c r="AS73" s="16"/>
      <c r="AT73" s="7">
        <v>42494</v>
      </c>
      <c r="AU73" s="14">
        <v>14014000</v>
      </c>
      <c r="AV73" s="16"/>
      <c r="AW73" s="14"/>
      <c r="AX73" s="92"/>
      <c r="AY73" s="82"/>
      <c r="AZ73" s="75"/>
      <c r="BA73" s="82"/>
      <c r="BB73" s="75"/>
      <c r="BC73" s="82"/>
      <c r="BD73" s="75"/>
      <c r="BE73" s="82"/>
      <c r="BF73" s="75"/>
      <c r="BG73" s="82"/>
      <c r="BH73" s="75"/>
      <c r="BI73" s="82"/>
      <c r="BJ73" s="75"/>
      <c r="BK73" s="82"/>
    </row>
    <row r="74" spans="1:63" ht="29.25" customHeight="1">
      <c r="A74" s="104">
        <v>68</v>
      </c>
      <c r="B74" s="101" t="s">
        <v>139</v>
      </c>
      <c r="C74" s="101" t="s">
        <v>338</v>
      </c>
      <c r="D74" s="1">
        <v>42459</v>
      </c>
      <c r="E74" s="101" t="s">
        <v>52</v>
      </c>
      <c r="F74" s="101" t="s">
        <v>269</v>
      </c>
      <c r="G74" s="105" t="s">
        <v>420</v>
      </c>
      <c r="H74" s="105" t="str">
        <f t="shared" si="31"/>
        <v>디지털만화규장각 만화DB제공 용역</v>
      </c>
      <c r="I74" s="105" t="s">
        <v>421</v>
      </c>
      <c r="J74" s="18">
        <v>18600000</v>
      </c>
      <c r="K74" s="102">
        <v>42464</v>
      </c>
      <c r="L74" s="105"/>
      <c r="M74" s="20">
        <v>0.9</v>
      </c>
      <c r="N74" s="101" t="s">
        <v>242</v>
      </c>
      <c r="O74" s="101" t="s">
        <v>117</v>
      </c>
      <c r="P74" s="101" t="s">
        <v>118</v>
      </c>
      <c r="Q74" s="101" t="s">
        <v>275</v>
      </c>
      <c r="R74" s="42">
        <v>18600000</v>
      </c>
      <c r="S74" s="42">
        <v>18590250</v>
      </c>
      <c r="T74" s="102">
        <v>42467</v>
      </c>
      <c r="U74" s="105">
        <v>3</v>
      </c>
      <c r="V74" s="105" t="s">
        <v>422</v>
      </c>
      <c r="W74" s="105" t="s">
        <v>423</v>
      </c>
      <c r="X74" s="42">
        <v>17200000</v>
      </c>
      <c r="Y74" s="102">
        <v>42466</v>
      </c>
      <c r="Z74" s="105" t="s">
        <v>422</v>
      </c>
      <c r="AA74" s="101" t="s">
        <v>424</v>
      </c>
      <c r="AB74" s="105" t="s">
        <v>423</v>
      </c>
      <c r="AC74" s="105">
        <v>1</v>
      </c>
      <c r="AD74" s="1">
        <v>42475</v>
      </c>
      <c r="AE74" s="1">
        <v>42478</v>
      </c>
      <c r="AF74" s="1">
        <v>42766</v>
      </c>
      <c r="AG74" s="18">
        <v>17200000</v>
      </c>
      <c r="AH74" s="61">
        <f t="shared" ref="AH74" si="33">SUM(AG74/S74)</f>
        <v>0.92521617514557364</v>
      </c>
      <c r="AI74" s="101"/>
      <c r="AJ74" s="48"/>
      <c r="AK74" s="101"/>
      <c r="AL74" s="101"/>
      <c r="AM74" s="101"/>
      <c r="AN74" s="103"/>
      <c r="AO74" s="101"/>
      <c r="AP74" s="14"/>
      <c r="AQ74" s="104" t="str">
        <f t="shared" si="32"/>
        <v>이규식</v>
      </c>
      <c r="AR74" s="16"/>
      <c r="AS74" s="16"/>
      <c r="AT74" s="7">
        <v>42486</v>
      </c>
      <c r="AU74" s="14">
        <v>12040000</v>
      </c>
      <c r="AV74" s="16"/>
      <c r="AW74" s="14"/>
      <c r="AX74" s="92"/>
      <c r="AY74" s="82"/>
      <c r="AZ74" s="75"/>
      <c r="BA74" s="82"/>
      <c r="BB74" s="75"/>
      <c r="BC74" s="82"/>
      <c r="BD74" s="75"/>
      <c r="BE74" s="82"/>
      <c r="BF74" s="75"/>
      <c r="BG74" s="82"/>
      <c r="BH74" s="75"/>
      <c r="BI74" s="82"/>
      <c r="BJ74" s="75"/>
      <c r="BK74" s="82"/>
    </row>
    <row r="75" spans="1:63" ht="29.25" customHeight="1">
      <c r="A75" s="104">
        <v>69</v>
      </c>
      <c r="B75" s="101" t="s">
        <v>407</v>
      </c>
      <c r="C75" s="101" t="s">
        <v>408</v>
      </c>
      <c r="D75" s="1">
        <v>42474</v>
      </c>
      <c r="E75" s="101" t="s">
        <v>52</v>
      </c>
      <c r="F75" s="101" t="s">
        <v>60</v>
      </c>
      <c r="G75" s="105" t="s">
        <v>409</v>
      </c>
      <c r="H75" s="105" t="str">
        <f t="shared" si="31"/>
        <v>성과관리체계 및 운영방안 구축 연구용역</v>
      </c>
      <c r="I75" s="105" t="s">
        <v>410</v>
      </c>
      <c r="J75" s="18">
        <v>19000000</v>
      </c>
      <c r="K75" s="102"/>
      <c r="L75" s="105"/>
      <c r="M75" s="105"/>
      <c r="N75" s="101"/>
      <c r="O75" s="101"/>
      <c r="P75" s="101"/>
      <c r="Q75" s="101"/>
      <c r="R75" s="59"/>
      <c r="S75" s="40"/>
      <c r="T75" s="102"/>
      <c r="U75" s="105"/>
      <c r="V75" s="105"/>
      <c r="W75" s="105"/>
      <c r="X75" s="40"/>
      <c r="Y75" s="102"/>
      <c r="Z75" s="105" t="s">
        <v>411</v>
      </c>
      <c r="AA75" s="101" t="s">
        <v>412</v>
      </c>
      <c r="AB75" s="105" t="s">
        <v>413</v>
      </c>
      <c r="AC75" s="105"/>
      <c r="AD75" s="1">
        <v>42478</v>
      </c>
      <c r="AE75" s="1">
        <v>42478</v>
      </c>
      <c r="AF75" s="1">
        <v>42538</v>
      </c>
      <c r="AG75" s="18">
        <v>18000000</v>
      </c>
      <c r="AH75" s="61">
        <f t="shared" si="22"/>
        <v>0.94736842105263153</v>
      </c>
      <c r="AI75" s="101"/>
      <c r="AJ75" s="48"/>
      <c r="AK75" s="101"/>
      <c r="AL75" s="101"/>
      <c r="AM75" s="101"/>
      <c r="AN75" s="103"/>
      <c r="AO75" s="101"/>
      <c r="AP75" s="14"/>
      <c r="AQ75" s="104" t="str">
        <f t="shared" si="32"/>
        <v>강은혜</v>
      </c>
      <c r="AR75" s="16">
        <v>42538</v>
      </c>
      <c r="AS75" s="16">
        <v>42556</v>
      </c>
      <c r="AT75" s="7"/>
      <c r="AU75" s="14"/>
      <c r="AV75" s="16">
        <v>42565</v>
      </c>
      <c r="AW75" s="14">
        <f>SUM(AG75-AU75)</f>
        <v>18000000</v>
      </c>
      <c r="AX75" s="92"/>
      <c r="AY75" s="82"/>
      <c r="AZ75" s="75"/>
      <c r="BA75" s="82"/>
      <c r="BB75" s="75"/>
      <c r="BC75" s="82"/>
      <c r="BD75" s="75"/>
      <c r="BE75" s="82"/>
      <c r="BF75" s="75"/>
      <c r="BG75" s="82"/>
      <c r="BH75" s="75"/>
      <c r="BI75" s="82"/>
      <c r="BJ75" s="75"/>
      <c r="BK75" s="82"/>
    </row>
    <row r="76" spans="1:63" ht="29.25" customHeight="1">
      <c r="A76" s="24">
        <v>70</v>
      </c>
      <c r="B76" s="26" t="s">
        <v>75</v>
      </c>
      <c r="C76" s="26" t="s">
        <v>103</v>
      </c>
      <c r="D76" s="25">
        <v>42474</v>
      </c>
      <c r="E76" s="26" t="s">
        <v>52</v>
      </c>
      <c r="F76" s="26" t="s">
        <v>60</v>
      </c>
      <c r="G76" s="27" t="s">
        <v>429</v>
      </c>
      <c r="H76" s="27" t="str">
        <f t="shared" si="31"/>
        <v>2016년 한국만화영상진흥원 통합사업관리시스템 유지보수</v>
      </c>
      <c r="I76" s="27" t="s">
        <v>430</v>
      </c>
      <c r="J76" s="28">
        <v>10000000</v>
      </c>
      <c r="K76" s="29"/>
      <c r="L76" s="27"/>
      <c r="M76" s="27"/>
      <c r="N76" s="26"/>
      <c r="O76" s="26"/>
      <c r="P76" s="26"/>
      <c r="Q76" s="26"/>
      <c r="R76" s="60"/>
      <c r="S76" s="43"/>
      <c r="T76" s="29"/>
      <c r="U76" s="27"/>
      <c r="V76" s="27"/>
      <c r="W76" s="27"/>
      <c r="X76" s="43"/>
      <c r="Y76" s="29"/>
      <c r="Z76" s="27" t="s">
        <v>431</v>
      </c>
      <c r="AA76" s="26" t="s">
        <v>432</v>
      </c>
      <c r="AB76" s="27" t="s">
        <v>433</v>
      </c>
      <c r="AC76" s="27"/>
      <c r="AD76" s="25">
        <v>42481</v>
      </c>
      <c r="AE76" s="25">
        <v>42491</v>
      </c>
      <c r="AF76" s="25">
        <v>42735</v>
      </c>
      <c r="AG76" s="28">
        <v>8800000</v>
      </c>
      <c r="AH76" s="62">
        <f>SUM(AG76/J76)</f>
        <v>0.88</v>
      </c>
      <c r="AI76" s="26"/>
      <c r="AJ76" s="49"/>
      <c r="AK76" s="26"/>
      <c r="AL76" s="26"/>
      <c r="AM76" s="26"/>
      <c r="AN76" s="31"/>
      <c r="AO76" s="26"/>
      <c r="AP76" s="35"/>
      <c r="AQ76" s="24" t="str">
        <f t="shared" si="32"/>
        <v>이인철</v>
      </c>
      <c r="AR76" s="32"/>
      <c r="AS76" s="32"/>
      <c r="AT76" s="33"/>
      <c r="AU76" s="35"/>
      <c r="AV76" s="32"/>
      <c r="AW76" s="35"/>
      <c r="AX76" s="32">
        <v>42534</v>
      </c>
      <c r="AY76" s="83">
        <v>1100000</v>
      </c>
      <c r="AZ76" s="32">
        <v>42555</v>
      </c>
      <c r="BA76" s="83">
        <v>1100000</v>
      </c>
      <c r="BB76" s="32">
        <v>42587</v>
      </c>
      <c r="BC76" s="85">
        <v>1100000</v>
      </c>
      <c r="BD76" s="32"/>
      <c r="BE76" s="85"/>
      <c r="BF76" s="32"/>
      <c r="BG76" s="85"/>
      <c r="BH76" s="32"/>
      <c r="BI76" s="85"/>
      <c r="BJ76" s="32"/>
      <c r="BK76" s="85"/>
    </row>
    <row r="77" spans="1:63" ht="29.25" customHeight="1">
      <c r="A77" s="104">
        <v>71</v>
      </c>
      <c r="B77" s="101" t="s">
        <v>58</v>
      </c>
      <c r="C77" s="101" t="s">
        <v>434</v>
      </c>
      <c r="D77" s="1">
        <v>42474</v>
      </c>
      <c r="E77" s="101" t="s">
        <v>52</v>
      </c>
      <c r="F77" s="101" t="s">
        <v>60</v>
      </c>
      <c r="G77" s="105" t="s">
        <v>435</v>
      </c>
      <c r="H77" s="105" t="str">
        <f>G77</f>
        <v>2016 한중일 신인만화가 콘테스트 참가자 항공권 구매 및 부대업무 용역</v>
      </c>
      <c r="I77" s="105" t="s">
        <v>436</v>
      </c>
      <c r="J77" s="18">
        <v>4520940</v>
      </c>
      <c r="K77" s="102"/>
      <c r="L77" s="105"/>
      <c r="M77" s="105"/>
      <c r="N77" s="101"/>
      <c r="O77" s="101"/>
      <c r="P77" s="101"/>
      <c r="Q77" s="101"/>
      <c r="R77" s="59"/>
      <c r="S77" s="40"/>
      <c r="T77" s="102"/>
      <c r="U77" s="105"/>
      <c r="V77" s="105"/>
      <c r="W77" s="105"/>
      <c r="X77" s="40"/>
      <c r="Y77" s="102"/>
      <c r="Z77" s="105" t="s">
        <v>437</v>
      </c>
      <c r="AA77" s="101" t="s">
        <v>438</v>
      </c>
      <c r="AB77" s="105" t="s">
        <v>439</v>
      </c>
      <c r="AC77" s="105"/>
      <c r="AD77" s="1">
        <v>42482</v>
      </c>
      <c r="AE77" s="1">
        <v>42482</v>
      </c>
      <c r="AF77" s="1">
        <v>42487</v>
      </c>
      <c r="AG77" s="18">
        <v>4480940</v>
      </c>
      <c r="AH77" s="61">
        <f t="shared" ref="AH77:AH80" si="34">SUM(AG77/J77)</f>
        <v>0.99115228248992471</v>
      </c>
      <c r="AI77" s="101"/>
      <c r="AJ77" s="48"/>
      <c r="AK77" s="101"/>
      <c r="AL77" s="101"/>
      <c r="AM77" s="101"/>
      <c r="AN77" s="103"/>
      <c r="AO77" s="101"/>
      <c r="AP77" s="14"/>
      <c r="AQ77" s="104" t="str">
        <f>C77</f>
        <v>김현덕</v>
      </c>
      <c r="AR77" s="16">
        <v>42486</v>
      </c>
      <c r="AS77" s="16">
        <v>42486</v>
      </c>
      <c r="AT77" s="7"/>
      <c r="AU77" s="14"/>
      <c r="AV77" s="16">
        <v>42487</v>
      </c>
      <c r="AW77" s="14">
        <f>SUM(AG77-AU77)</f>
        <v>4480940</v>
      </c>
      <c r="AX77" s="92"/>
      <c r="AY77" s="82"/>
      <c r="AZ77" s="75"/>
      <c r="BA77" s="82"/>
      <c r="BB77" s="75"/>
      <c r="BC77" s="82"/>
      <c r="BD77" s="75"/>
      <c r="BE77" s="82"/>
      <c r="BF77" s="75"/>
      <c r="BG77" s="82"/>
      <c r="BH77" s="75"/>
      <c r="BI77" s="82"/>
      <c r="BJ77" s="75"/>
      <c r="BK77" s="82"/>
    </row>
    <row r="78" spans="1:63" ht="29.25" customHeight="1">
      <c r="A78" s="104">
        <v>72</v>
      </c>
      <c r="B78" s="101" t="s">
        <v>83</v>
      </c>
      <c r="C78" s="101" t="s">
        <v>259</v>
      </c>
      <c r="D78" s="1">
        <v>42481</v>
      </c>
      <c r="E78" s="101" t="s">
        <v>52</v>
      </c>
      <c r="F78" s="101" t="s">
        <v>60</v>
      </c>
      <c r="G78" s="105" t="s">
        <v>440</v>
      </c>
      <c r="H78" s="105" t="str">
        <f t="shared" ref="H78:H79" si="35">G78</f>
        <v>2016 한국만화박물관 어린이날 이벤트 행사 용역</v>
      </c>
      <c r="I78" s="105" t="s">
        <v>391</v>
      </c>
      <c r="J78" s="18">
        <v>9317000</v>
      </c>
      <c r="K78" s="102"/>
      <c r="L78" s="105"/>
      <c r="M78" s="105"/>
      <c r="N78" s="101"/>
      <c r="O78" s="101"/>
      <c r="P78" s="101"/>
      <c r="Q78" s="101"/>
      <c r="R78" s="59"/>
      <c r="S78" s="40"/>
      <c r="T78" s="102"/>
      <c r="U78" s="105"/>
      <c r="V78" s="105"/>
      <c r="W78" s="105"/>
      <c r="X78" s="40"/>
      <c r="Y78" s="102"/>
      <c r="Z78" s="105" t="s">
        <v>150</v>
      </c>
      <c r="AA78" s="101" t="s">
        <v>151</v>
      </c>
      <c r="AB78" s="105" t="s">
        <v>152</v>
      </c>
      <c r="AC78" s="105"/>
      <c r="AD78" s="1">
        <v>42485</v>
      </c>
      <c r="AE78" s="1">
        <v>42485</v>
      </c>
      <c r="AF78" s="1">
        <v>42507</v>
      </c>
      <c r="AG78" s="18">
        <v>9075000</v>
      </c>
      <c r="AH78" s="61">
        <f t="shared" si="34"/>
        <v>0.97402597402597402</v>
      </c>
      <c r="AI78" s="101" t="s">
        <v>480</v>
      </c>
      <c r="AJ78" s="16">
        <v>42492</v>
      </c>
      <c r="AK78" s="101" t="s">
        <v>481</v>
      </c>
      <c r="AL78" s="101"/>
      <c r="AM78" s="101"/>
      <c r="AN78" s="103"/>
      <c r="AO78" s="101"/>
      <c r="AP78" s="14">
        <v>10967000</v>
      </c>
      <c r="AQ78" s="104" t="str">
        <f t="shared" ref="AQ78:AQ79" si="36">C78</f>
        <v>김현재</v>
      </c>
      <c r="AR78" s="16">
        <v>42507</v>
      </c>
      <c r="AS78" s="16">
        <v>42508</v>
      </c>
      <c r="AT78" s="7"/>
      <c r="AU78" s="14"/>
      <c r="AV78" s="16">
        <v>42514</v>
      </c>
      <c r="AW78" s="14">
        <f>SUM(AP78-AU78)</f>
        <v>10967000</v>
      </c>
      <c r="AX78" s="92"/>
      <c r="AY78" s="82"/>
      <c r="AZ78" s="75"/>
      <c r="BA78" s="82"/>
      <c r="BB78" s="75"/>
      <c r="BC78" s="82"/>
      <c r="BD78" s="75"/>
      <c r="BE78" s="82"/>
      <c r="BF78" s="75"/>
      <c r="BG78" s="82"/>
      <c r="BH78" s="75"/>
      <c r="BI78" s="82"/>
      <c r="BJ78" s="75"/>
      <c r="BK78" s="82"/>
    </row>
    <row r="79" spans="1:63" ht="29.25" customHeight="1">
      <c r="A79" s="104">
        <v>73</v>
      </c>
      <c r="B79" s="101" t="s">
        <v>441</v>
      </c>
      <c r="C79" s="101" t="s">
        <v>146</v>
      </c>
      <c r="D79" s="1">
        <v>42481</v>
      </c>
      <c r="E79" s="101" t="s">
        <v>195</v>
      </c>
      <c r="F79" s="101" t="s">
        <v>60</v>
      </c>
      <c r="G79" s="105" t="s">
        <v>442</v>
      </c>
      <c r="H79" s="105" t="str">
        <f t="shared" si="35"/>
        <v>공공시설 내 만화카페 및 갤러리 조성공사</v>
      </c>
      <c r="I79" s="105" t="s">
        <v>443</v>
      </c>
      <c r="J79" s="18">
        <v>19980000</v>
      </c>
      <c r="K79" s="102"/>
      <c r="L79" s="105"/>
      <c r="M79" s="105"/>
      <c r="N79" s="101"/>
      <c r="O79" s="101"/>
      <c r="P79" s="101"/>
      <c r="Q79" s="101"/>
      <c r="R79" s="59"/>
      <c r="S79" s="40"/>
      <c r="T79" s="102"/>
      <c r="U79" s="105"/>
      <c r="V79" s="105"/>
      <c r="W79" s="105"/>
      <c r="X79" s="40"/>
      <c r="Y79" s="102"/>
      <c r="Z79" s="105" t="s">
        <v>344</v>
      </c>
      <c r="AA79" s="101" t="s">
        <v>282</v>
      </c>
      <c r="AB79" s="105" t="s">
        <v>283</v>
      </c>
      <c r="AC79" s="105"/>
      <c r="AD79" s="1">
        <v>42486</v>
      </c>
      <c r="AE79" s="1">
        <v>42486</v>
      </c>
      <c r="AF79" s="1">
        <v>42499</v>
      </c>
      <c r="AG79" s="18">
        <v>19200000</v>
      </c>
      <c r="AH79" s="61">
        <f t="shared" si="34"/>
        <v>0.96096096096096095</v>
      </c>
      <c r="AI79" s="101"/>
      <c r="AJ79" s="48"/>
      <c r="AK79" s="101"/>
      <c r="AL79" s="101"/>
      <c r="AM79" s="101"/>
      <c r="AN79" s="103"/>
      <c r="AO79" s="101"/>
      <c r="AP79" s="14"/>
      <c r="AQ79" s="104" t="str">
        <f t="shared" si="36"/>
        <v>이소현</v>
      </c>
      <c r="AR79" s="16">
        <v>42499</v>
      </c>
      <c r="AS79" s="16">
        <v>42499</v>
      </c>
      <c r="AT79" s="7"/>
      <c r="AU79" s="14"/>
      <c r="AV79" s="16">
        <v>42502</v>
      </c>
      <c r="AW79" s="14">
        <f>SUM(AG79-AU79)</f>
        <v>19200000</v>
      </c>
      <c r="AX79" s="92"/>
      <c r="AY79" s="82"/>
      <c r="AZ79" s="75"/>
      <c r="BA79" s="82"/>
      <c r="BB79" s="75"/>
      <c r="BC79" s="82"/>
      <c r="BD79" s="75"/>
      <c r="BE79" s="82"/>
      <c r="BF79" s="75"/>
      <c r="BG79" s="82"/>
      <c r="BH79" s="75"/>
      <c r="BI79" s="82"/>
      <c r="BJ79" s="75"/>
      <c r="BK79" s="82"/>
    </row>
    <row r="80" spans="1:63" ht="29.25" customHeight="1">
      <c r="A80" s="104">
        <v>74</v>
      </c>
      <c r="B80" s="101" t="s">
        <v>75</v>
      </c>
      <c r="C80" s="101" t="s">
        <v>349</v>
      </c>
      <c r="D80" s="1">
        <v>42482</v>
      </c>
      <c r="E80" s="101" t="s">
        <v>195</v>
      </c>
      <c r="F80" s="101" t="s">
        <v>60</v>
      </c>
      <c r="G80" s="105" t="s">
        <v>444</v>
      </c>
      <c r="H80" s="105" t="str">
        <f>G80</f>
        <v>만화영상진흥원 지상주차장 출입구 가로등 설치공사</v>
      </c>
      <c r="I80" s="105" t="s">
        <v>445</v>
      </c>
      <c r="J80" s="18">
        <v>1891000</v>
      </c>
      <c r="K80" s="102"/>
      <c r="L80" s="105"/>
      <c r="M80" s="105"/>
      <c r="N80" s="101"/>
      <c r="O80" s="101"/>
      <c r="P80" s="101"/>
      <c r="Q80" s="101"/>
      <c r="R80" s="59"/>
      <c r="S80" s="40"/>
      <c r="T80" s="102"/>
      <c r="U80" s="105"/>
      <c r="V80" s="105"/>
      <c r="W80" s="105"/>
      <c r="X80" s="40"/>
      <c r="Y80" s="102"/>
      <c r="Z80" s="105" t="s">
        <v>446</v>
      </c>
      <c r="AA80" s="101" t="s">
        <v>447</v>
      </c>
      <c r="AB80" s="105" t="s">
        <v>448</v>
      </c>
      <c r="AC80" s="105"/>
      <c r="AD80" s="1">
        <v>42486</v>
      </c>
      <c r="AE80" s="1">
        <v>42486</v>
      </c>
      <c r="AF80" s="1">
        <v>42500</v>
      </c>
      <c r="AG80" s="18">
        <v>1479000</v>
      </c>
      <c r="AH80" s="61">
        <f t="shared" si="34"/>
        <v>0.78212585933368584</v>
      </c>
      <c r="AI80" s="101"/>
      <c r="AJ80" s="48"/>
      <c r="AK80" s="101"/>
      <c r="AL80" s="101"/>
      <c r="AM80" s="101"/>
      <c r="AN80" s="103"/>
      <c r="AO80" s="101"/>
      <c r="AP80" s="14"/>
      <c r="AQ80" s="104" t="str">
        <f>C80</f>
        <v>정기선</v>
      </c>
      <c r="AR80" s="16">
        <v>42500</v>
      </c>
      <c r="AS80" s="16">
        <v>42500</v>
      </c>
      <c r="AT80" s="7"/>
      <c r="AU80" s="14"/>
      <c r="AV80" s="16">
        <v>42502</v>
      </c>
      <c r="AW80" s="14">
        <f>SUM(AG80-AU80)</f>
        <v>1479000</v>
      </c>
      <c r="AX80" s="92"/>
      <c r="AY80" s="82"/>
      <c r="AZ80" s="75"/>
      <c r="BA80" s="82"/>
      <c r="BB80" s="75"/>
      <c r="BC80" s="82"/>
      <c r="BD80" s="75"/>
      <c r="BE80" s="82"/>
      <c r="BF80" s="75"/>
      <c r="BG80" s="82"/>
      <c r="BH80" s="75"/>
      <c r="BI80" s="82"/>
      <c r="BJ80" s="75"/>
      <c r="BK80" s="82"/>
    </row>
    <row r="81" spans="1:63" ht="29.25" customHeight="1">
      <c r="A81" s="24">
        <v>75</v>
      </c>
      <c r="B81" s="26" t="s">
        <v>75</v>
      </c>
      <c r="C81" s="26" t="s">
        <v>103</v>
      </c>
      <c r="D81" s="25">
        <v>42424</v>
      </c>
      <c r="E81" s="26" t="s">
        <v>52</v>
      </c>
      <c r="F81" s="26" t="s">
        <v>289</v>
      </c>
      <c r="G81" s="27" t="s">
        <v>449</v>
      </c>
      <c r="H81" s="27" t="str">
        <f t="shared" ref="H81:H85" si="37">G81</f>
        <v>2016년 한국만화영상진흥원 경영자원통합관리시스템 유지보수 용역</v>
      </c>
      <c r="I81" s="27" t="s">
        <v>450</v>
      </c>
      <c r="J81" s="28">
        <v>16390000</v>
      </c>
      <c r="K81" s="29"/>
      <c r="L81" s="27"/>
      <c r="M81" s="37"/>
      <c r="N81" s="26"/>
      <c r="O81" s="26"/>
      <c r="P81" s="26"/>
      <c r="Q81" s="26"/>
      <c r="R81" s="60"/>
      <c r="S81" s="43"/>
      <c r="T81" s="29"/>
      <c r="U81" s="27"/>
      <c r="V81" s="27"/>
      <c r="W81" s="27"/>
      <c r="X81" s="43"/>
      <c r="Y81" s="29"/>
      <c r="Z81" s="27" t="s">
        <v>451</v>
      </c>
      <c r="AA81" s="26" t="s">
        <v>452</v>
      </c>
      <c r="AB81" s="27" t="s">
        <v>453</v>
      </c>
      <c r="AC81" s="27"/>
      <c r="AD81" s="25">
        <v>42487</v>
      </c>
      <c r="AE81" s="25">
        <v>42487</v>
      </c>
      <c r="AF81" s="25">
        <v>42735</v>
      </c>
      <c r="AG81" s="28">
        <v>15570000</v>
      </c>
      <c r="AH81" s="62">
        <f>SUM(AG81/J81)</f>
        <v>0.94996949359365468</v>
      </c>
      <c r="AI81" s="26"/>
      <c r="AJ81" s="49"/>
      <c r="AK81" s="26"/>
      <c r="AL81" s="26"/>
      <c r="AM81" s="26"/>
      <c r="AN81" s="31"/>
      <c r="AO81" s="26"/>
      <c r="AP81" s="35"/>
      <c r="AQ81" s="24" t="str">
        <f t="shared" ref="AQ81:AQ85" si="38">C81</f>
        <v>이인철</v>
      </c>
      <c r="AR81" s="32"/>
      <c r="AS81" s="32"/>
      <c r="AT81" s="33"/>
      <c r="AU81" s="35"/>
      <c r="AV81" s="32"/>
      <c r="AW81" s="35"/>
      <c r="AX81" s="32">
        <v>42565</v>
      </c>
      <c r="AY81" s="83">
        <v>4152000</v>
      </c>
      <c r="AZ81" s="76"/>
      <c r="BA81" s="85"/>
      <c r="BB81" s="76"/>
      <c r="BC81" s="85"/>
      <c r="BD81" s="76"/>
      <c r="BE81" s="85"/>
      <c r="BF81" s="76"/>
      <c r="BG81" s="85"/>
      <c r="BH81" s="76"/>
      <c r="BI81" s="85"/>
      <c r="BJ81" s="76"/>
      <c r="BK81" s="85"/>
    </row>
    <row r="82" spans="1:63" ht="29.25" customHeight="1">
      <c r="A82" s="104">
        <v>76</v>
      </c>
      <c r="B82" s="101" t="s">
        <v>75</v>
      </c>
      <c r="C82" s="101" t="s">
        <v>103</v>
      </c>
      <c r="D82" s="1">
        <v>42467</v>
      </c>
      <c r="E82" s="101" t="s">
        <v>91</v>
      </c>
      <c r="F82" s="101" t="s">
        <v>60</v>
      </c>
      <c r="G82" s="105" t="s">
        <v>454</v>
      </c>
      <c r="H82" s="105" t="str">
        <f t="shared" si="37"/>
        <v>전자결재시스템 서버용 하드디스크 구입</v>
      </c>
      <c r="I82" s="105" t="s">
        <v>455</v>
      </c>
      <c r="J82" s="18">
        <v>690000</v>
      </c>
      <c r="K82" s="102"/>
      <c r="L82" s="105"/>
      <c r="M82" s="20"/>
      <c r="N82" s="101"/>
      <c r="O82" s="101"/>
      <c r="P82" s="101"/>
      <c r="Q82" s="101"/>
      <c r="R82" s="59"/>
      <c r="S82" s="40"/>
      <c r="T82" s="102"/>
      <c r="U82" s="105"/>
      <c r="V82" s="105"/>
      <c r="W82" s="105"/>
      <c r="X82" s="40"/>
      <c r="Y82" s="102"/>
      <c r="Z82" s="105" t="s">
        <v>110</v>
      </c>
      <c r="AA82" s="101" t="s">
        <v>111</v>
      </c>
      <c r="AB82" s="105" t="s">
        <v>112</v>
      </c>
      <c r="AC82" s="105"/>
      <c r="AD82" s="1">
        <v>42487</v>
      </c>
      <c r="AE82" s="1"/>
      <c r="AF82" s="1">
        <v>42503</v>
      </c>
      <c r="AG82" s="18">
        <v>620000</v>
      </c>
      <c r="AH82" s="61">
        <f t="shared" ref="AH82:AH94" si="39">SUM(AG82/J82)</f>
        <v>0.89855072463768115</v>
      </c>
      <c r="AI82" s="101"/>
      <c r="AJ82" s="48"/>
      <c r="AK82" s="101"/>
      <c r="AL82" s="101"/>
      <c r="AM82" s="101"/>
      <c r="AN82" s="103"/>
      <c r="AO82" s="101"/>
      <c r="AP82" s="14"/>
      <c r="AQ82" s="104" t="str">
        <f t="shared" si="38"/>
        <v>이인철</v>
      </c>
      <c r="AR82" s="16">
        <v>42503</v>
      </c>
      <c r="AS82" s="16">
        <v>42503</v>
      </c>
      <c r="AT82" s="7"/>
      <c r="AU82" s="14"/>
      <c r="AV82" s="16">
        <v>42514</v>
      </c>
      <c r="AW82" s="14">
        <f>SUM(AG82-AU82)</f>
        <v>620000</v>
      </c>
      <c r="AX82" s="92"/>
      <c r="AY82" s="82"/>
      <c r="AZ82" s="75"/>
      <c r="BA82" s="82"/>
      <c r="BB82" s="75"/>
      <c r="BC82" s="82"/>
      <c r="BD82" s="75"/>
      <c r="BE82" s="82"/>
      <c r="BF82" s="75"/>
      <c r="BG82" s="82"/>
      <c r="BH82" s="75"/>
      <c r="BI82" s="82"/>
      <c r="BJ82" s="75"/>
      <c r="BK82" s="82"/>
    </row>
    <row r="83" spans="1:63" ht="29.25" customHeight="1">
      <c r="A83" s="104">
        <v>77</v>
      </c>
      <c r="B83" s="101" t="s">
        <v>153</v>
      </c>
      <c r="C83" s="101" t="s">
        <v>456</v>
      </c>
      <c r="D83" s="1">
        <v>42478</v>
      </c>
      <c r="E83" s="101" t="s">
        <v>52</v>
      </c>
      <c r="F83" s="101" t="s">
        <v>60</v>
      </c>
      <c r="G83" s="105" t="s">
        <v>457</v>
      </c>
      <c r="H83" s="105" t="str">
        <f t="shared" si="37"/>
        <v>웹툰산업 내의 광고/마케팅 황용사례 및 가치평가 연구용역</v>
      </c>
      <c r="I83" s="105" t="s">
        <v>458</v>
      </c>
      <c r="J83" s="18">
        <v>19200000</v>
      </c>
      <c r="K83" s="102"/>
      <c r="L83" s="105"/>
      <c r="M83" s="105"/>
      <c r="N83" s="101"/>
      <c r="O83" s="101"/>
      <c r="P83" s="101"/>
      <c r="Q83" s="101"/>
      <c r="R83" s="59"/>
      <c r="S83" s="40"/>
      <c r="T83" s="102"/>
      <c r="U83" s="105"/>
      <c r="V83" s="105"/>
      <c r="W83" s="105"/>
      <c r="X83" s="40"/>
      <c r="Y83" s="102"/>
      <c r="Z83" s="105" t="s">
        <v>459</v>
      </c>
      <c r="AA83" s="101" t="s">
        <v>460</v>
      </c>
      <c r="AB83" s="105" t="s">
        <v>461</v>
      </c>
      <c r="AC83" s="105"/>
      <c r="AD83" s="1">
        <v>42487</v>
      </c>
      <c r="AE83" s="1">
        <v>42487</v>
      </c>
      <c r="AF83" s="1">
        <v>42576</v>
      </c>
      <c r="AG83" s="18">
        <v>17800000</v>
      </c>
      <c r="AH83" s="61">
        <f t="shared" si="39"/>
        <v>0.92708333333333337</v>
      </c>
      <c r="AI83" s="101"/>
      <c r="AJ83" s="48"/>
      <c r="AK83" s="101"/>
      <c r="AL83" s="101"/>
      <c r="AM83" s="101"/>
      <c r="AN83" s="103"/>
      <c r="AO83" s="101"/>
      <c r="AP83" s="14"/>
      <c r="AQ83" s="104" t="str">
        <f t="shared" si="38"/>
        <v>최원혁</v>
      </c>
      <c r="AR83" s="16">
        <v>42576</v>
      </c>
      <c r="AS83" s="16">
        <v>42591</v>
      </c>
      <c r="AT83" s="7"/>
      <c r="AU83" s="14"/>
      <c r="AV83" s="16"/>
      <c r="AW83" s="14"/>
      <c r="AX83" s="92"/>
      <c r="AY83" s="82"/>
      <c r="AZ83" s="75"/>
      <c r="BA83" s="82"/>
      <c r="BB83" s="75"/>
      <c r="BC83" s="82"/>
      <c r="BD83" s="75"/>
      <c r="BE83" s="82"/>
      <c r="BF83" s="75"/>
      <c r="BG83" s="82"/>
      <c r="BH83" s="75"/>
      <c r="BI83" s="82"/>
      <c r="BJ83" s="75"/>
      <c r="BK83" s="82"/>
    </row>
    <row r="84" spans="1:63" ht="29.25" customHeight="1">
      <c r="A84" s="104">
        <v>78</v>
      </c>
      <c r="B84" s="101" t="s">
        <v>83</v>
      </c>
      <c r="C84" s="101" t="s">
        <v>259</v>
      </c>
      <c r="D84" s="1">
        <v>42486</v>
      </c>
      <c r="E84" s="101" t="s">
        <v>52</v>
      </c>
      <c r="F84" s="101" t="s">
        <v>60</v>
      </c>
      <c r="G84" s="105" t="s">
        <v>462</v>
      </c>
      <c r="H84" s="105" t="str">
        <f t="shared" si="37"/>
        <v>한국만화박물관 4D상영관 라이더 의자 수리</v>
      </c>
      <c r="I84" s="105" t="s">
        <v>463</v>
      </c>
      <c r="J84" s="18">
        <v>4015000</v>
      </c>
      <c r="K84" s="102"/>
      <c r="L84" s="105"/>
      <c r="M84" s="105"/>
      <c r="N84" s="101"/>
      <c r="O84" s="101"/>
      <c r="P84" s="101"/>
      <c r="Q84" s="101"/>
      <c r="R84" s="59"/>
      <c r="S84" s="40"/>
      <c r="T84" s="102"/>
      <c r="U84" s="105"/>
      <c r="V84" s="105"/>
      <c r="W84" s="105"/>
      <c r="X84" s="40"/>
      <c r="Y84" s="102"/>
      <c r="Z84" s="105" t="s">
        <v>380</v>
      </c>
      <c r="AA84" s="101" t="s">
        <v>381</v>
      </c>
      <c r="AB84" s="105" t="s">
        <v>382</v>
      </c>
      <c r="AC84" s="105"/>
      <c r="AD84" s="1">
        <v>42488</v>
      </c>
      <c r="AE84" s="1">
        <v>42488</v>
      </c>
      <c r="AF84" s="1">
        <v>42489</v>
      </c>
      <c r="AG84" s="18">
        <v>3630000</v>
      </c>
      <c r="AH84" s="61">
        <f t="shared" si="39"/>
        <v>0.90410958904109584</v>
      </c>
      <c r="AI84" s="101"/>
      <c r="AJ84" s="48"/>
      <c r="AK84" s="101"/>
      <c r="AL84" s="101"/>
      <c r="AM84" s="101"/>
      <c r="AN84" s="103"/>
      <c r="AO84" s="101"/>
      <c r="AP84" s="14"/>
      <c r="AQ84" s="104" t="str">
        <f t="shared" si="38"/>
        <v>김현재</v>
      </c>
      <c r="AR84" s="16">
        <v>42488</v>
      </c>
      <c r="AS84" s="16">
        <v>42489</v>
      </c>
      <c r="AT84" s="7"/>
      <c r="AU84" s="14"/>
      <c r="AV84" s="16">
        <v>42502</v>
      </c>
      <c r="AW84" s="14">
        <f t="shared" ref="AW84:AW90" si="40">SUM(AG84-AU84)</f>
        <v>3630000</v>
      </c>
      <c r="AX84" s="92"/>
      <c r="AY84" s="82"/>
      <c r="AZ84" s="75"/>
      <c r="BA84" s="82"/>
      <c r="BB84" s="75"/>
      <c r="BC84" s="82"/>
      <c r="BD84" s="75"/>
      <c r="BE84" s="82"/>
      <c r="BF84" s="75"/>
      <c r="BG84" s="82"/>
      <c r="BH84" s="75"/>
      <c r="BI84" s="82"/>
      <c r="BJ84" s="75"/>
      <c r="BK84" s="82"/>
    </row>
    <row r="85" spans="1:63" ht="29.25" customHeight="1">
      <c r="A85" s="104">
        <v>79</v>
      </c>
      <c r="B85" s="101" t="s">
        <v>393</v>
      </c>
      <c r="C85" s="101" t="s">
        <v>425</v>
      </c>
      <c r="D85" s="1">
        <v>42487</v>
      </c>
      <c r="E85" s="101" t="s">
        <v>52</v>
      </c>
      <c r="F85" s="101" t="s">
        <v>60</v>
      </c>
      <c r="G85" s="105" t="s">
        <v>464</v>
      </c>
      <c r="H85" s="105" t="str">
        <f t="shared" si="37"/>
        <v>제19회 부천국제만화축제 사전홍보영상 제작</v>
      </c>
      <c r="I85" s="105" t="s">
        <v>465</v>
      </c>
      <c r="J85" s="18">
        <v>2100000</v>
      </c>
      <c r="K85" s="102"/>
      <c r="L85" s="105"/>
      <c r="M85" s="105"/>
      <c r="N85" s="101"/>
      <c r="O85" s="101"/>
      <c r="P85" s="101"/>
      <c r="Q85" s="101"/>
      <c r="R85" s="59"/>
      <c r="S85" s="40"/>
      <c r="T85" s="102"/>
      <c r="U85" s="105"/>
      <c r="V85" s="105"/>
      <c r="W85" s="105"/>
      <c r="X85" s="40"/>
      <c r="Y85" s="102"/>
      <c r="Z85" s="105" t="s">
        <v>255</v>
      </c>
      <c r="AA85" s="104" t="s">
        <v>256</v>
      </c>
      <c r="AB85" s="105" t="s">
        <v>257</v>
      </c>
      <c r="AC85" s="105"/>
      <c r="AD85" s="1">
        <v>42489</v>
      </c>
      <c r="AE85" s="1">
        <v>42489</v>
      </c>
      <c r="AF85" s="1">
        <v>42492</v>
      </c>
      <c r="AG85" s="18">
        <v>2000000</v>
      </c>
      <c r="AH85" s="61">
        <f t="shared" si="39"/>
        <v>0.95238095238095233</v>
      </c>
      <c r="AI85" s="101"/>
      <c r="AJ85" s="48"/>
      <c r="AK85" s="101"/>
      <c r="AL85" s="101"/>
      <c r="AM85" s="101"/>
      <c r="AN85" s="103"/>
      <c r="AO85" s="101"/>
      <c r="AP85" s="14"/>
      <c r="AQ85" s="104" t="str">
        <f t="shared" si="38"/>
        <v>박혜수</v>
      </c>
      <c r="AR85" s="16">
        <v>42492</v>
      </c>
      <c r="AS85" s="16">
        <v>42494</v>
      </c>
      <c r="AT85" s="7"/>
      <c r="AU85" s="14"/>
      <c r="AV85" s="16">
        <v>42499</v>
      </c>
      <c r="AW85" s="14">
        <f t="shared" si="40"/>
        <v>2000000</v>
      </c>
      <c r="AX85" s="92"/>
      <c r="AY85" s="82"/>
      <c r="AZ85" s="75"/>
      <c r="BA85" s="82"/>
      <c r="BB85" s="75"/>
      <c r="BC85" s="82"/>
      <c r="BD85" s="75"/>
      <c r="BE85" s="82"/>
      <c r="BF85" s="75"/>
      <c r="BG85" s="82"/>
      <c r="BH85" s="75"/>
      <c r="BI85" s="82"/>
      <c r="BJ85" s="75"/>
      <c r="BK85" s="82"/>
    </row>
    <row r="86" spans="1:63" ht="29.25" customHeight="1">
      <c r="A86" s="104">
        <v>80</v>
      </c>
      <c r="B86" s="101" t="s">
        <v>83</v>
      </c>
      <c r="C86" s="101" t="s">
        <v>205</v>
      </c>
      <c r="D86" s="1">
        <v>42487</v>
      </c>
      <c r="E86" s="101" t="s">
        <v>91</v>
      </c>
      <c r="F86" s="101" t="s">
        <v>60</v>
      </c>
      <c r="G86" s="105" t="s">
        <v>466</v>
      </c>
      <c r="H86" s="105" t="str">
        <f>G86</f>
        <v>기획전시 「소녀, 순정을 그리다」 도록 제작</v>
      </c>
      <c r="I86" s="105" t="s">
        <v>467</v>
      </c>
      <c r="J86" s="18">
        <v>8300000</v>
      </c>
      <c r="K86" s="102"/>
      <c r="L86" s="105"/>
      <c r="M86" s="105"/>
      <c r="N86" s="101"/>
      <c r="O86" s="101"/>
      <c r="P86" s="101"/>
      <c r="Q86" s="101"/>
      <c r="R86" s="59"/>
      <c r="S86" s="40"/>
      <c r="T86" s="102"/>
      <c r="U86" s="105"/>
      <c r="V86" s="105"/>
      <c r="W86" s="105"/>
      <c r="X86" s="40"/>
      <c r="Y86" s="102"/>
      <c r="Z86" s="105" t="s">
        <v>179</v>
      </c>
      <c r="AA86" s="101" t="s">
        <v>180</v>
      </c>
      <c r="AB86" s="105" t="s">
        <v>181</v>
      </c>
      <c r="AC86" s="105"/>
      <c r="AD86" s="1">
        <v>42489</v>
      </c>
      <c r="AE86" s="1"/>
      <c r="AF86" s="1">
        <v>42494</v>
      </c>
      <c r="AG86" s="18">
        <v>7822000</v>
      </c>
      <c r="AH86" s="61">
        <f t="shared" si="39"/>
        <v>0.94240963855421689</v>
      </c>
      <c r="AI86" s="101"/>
      <c r="AJ86" s="48"/>
      <c r="AK86" s="101"/>
      <c r="AL86" s="101"/>
      <c r="AM86" s="101"/>
      <c r="AN86" s="103"/>
      <c r="AO86" s="101"/>
      <c r="AP86" s="14"/>
      <c r="AQ86" s="104" t="str">
        <f>C86</f>
        <v>서정임</v>
      </c>
      <c r="AR86" s="16">
        <v>42494</v>
      </c>
      <c r="AS86" s="16">
        <v>42494</v>
      </c>
      <c r="AT86" s="7"/>
      <c r="AU86" s="14"/>
      <c r="AV86" s="16">
        <v>42509</v>
      </c>
      <c r="AW86" s="14">
        <f t="shared" si="40"/>
        <v>7822000</v>
      </c>
      <c r="AX86" s="92"/>
      <c r="AY86" s="82"/>
      <c r="AZ86" s="75"/>
      <c r="BA86" s="82"/>
      <c r="BB86" s="75"/>
      <c r="BC86" s="82"/>
      <c r="BD86" s="75"/>
      <c r="BE86" s="82"/>
      <c r="BF86" s="75"/>
      <c r="BG86" s="82"/>
      <c r="BH86" s="75"/>
      <c r="BI86" s="82"/>
      <c r="BJ86" s="75"/>
      <c r="BK86" s="82"/>
    </row>
    <row r="87" spans="1:63" ht="29.25" customHeight="1">
      <c r="A87" s="104">
        <v>81</v>
      </c>
      <c r="B87" s="101" t="s">
        <v>83</v>
      </c>
      <c r="C87" s="101" t="s">
        <v>205</v>
      </c>
      <c r="D87" s="1">
        <v>42488</v>
      </c>
      <c r="E87" s="101" t="s">
        <v>91</v>
      </c>
      <c r="F87" s="101" t="s">
        <v>60</v>
      </c>
      <c r="G87" s="105" t="s">
        <v>468</v>
      </c>
      <c r="H87" s="105" t="str">
        <f>G87</f>
        <v>기획전시 「소녀, 순정을 그리다」 전시용 액자 구입</v>
      </c>
      <c r="I87" s="105" t="s">
        <v>469</v>
      </c>
      <c r="J87" s="18">
        <v>7950000</v>
      </c>
      <c r="K87" s="102"/>
      <c r="L87" s="105"/>
      <c r="M87" s="105"/>
      <c r="N87" s="101"/>
      <c r="O87" s="101"/>
      <c r="P87" s="101"/>
      <c r="Q87" s="101"/>
      <c r="R87" s="59"/>
      <c r="S87" s="40"/>
      <c r="T87" s="102"/>
      <c r="U87" s="105"/>
      <c r="V87" s="105"/>
      <c r="W87" s="105"/>
      <c r="X87" s="40"/>
      <c r="Y87" s="102"/>
      <c r="Z87" s="105" t="s">
        <v>470</v>
      </c>
      <c r="AA87" s="101" t="s">
        <v>471</v>
      </c>
      <c r="AB87" s="105" t="s">
        <v>472</v>
      </c>
      <c r="AC87" s="105"/>
      <c r="AD87" s="1">
        <v>42489</v>
      </c>
      <c r="AE87" s="1"/>
      <c r="AF87" s="1">
        <v>42494</v>
      </c>
      <c r="AG87" s="18">
        <v>7393500</v>
      </c>
      <c r="AH87" s="61">
        <f t="shared" si="39"/>
        <v>0.93</v>
      </c>
      <c r="AI87" s="101"/>
      <c r="AJ87" s="48"/>
      <c r="AK87" s="101"/>
      <c r="AL87" s="101"/>
      <c r="AM87" s="101"/>
      <c r="AN87" s="103"/>
      <c r="AO87" s="101"/>
      <c r="AP87" s="14"/>
      <c r="AQ87" s="104" t="str">
        <f>C87</f>
        <v>서정임</v>
      </c>
      <c r="AR87" s="16">
        <v>42494</v>
      </c>
      <c r="AS87" s="16">
        <v>42494</v>
      </c>
      <c r="AT87" s="7"/>
      <c r="AU87" s="14"/>
      <c r="AV87" s="16">
        <v>42509</v>
      </c>
      <c r="AW87" s="14">
        <f t="shared" si="40"/>
        <v>7393500</v>
      </c>
      <c r="AX87" s="107"/>
      <c r="AY87" s="82"/>
      <c r="AZ87" s="75"/>
      <c r="BA87" s="82"/>
      <c r="BB87" s="75"/>
      <c r="BC87" s="82"/>
      <c r="BD87" s="75"/>
      <c r="BE87" s="82"/>
      <c r="BF87" s="75"/>
      <c r="BG87" s="82"/>
      <c r="BH87" s="75"/>
      <c r="BI87" s="82"/>
      <c r="BJ87" s="75"/>
      <c r="BK87" s="82"/>
    </row>
    <row r="88" spans="1:63" ht="29.25" customHeight="1">
      <c r="A88" s="104">
        <v>82</v>
      </c>
      <c r="B88" s="101" t="s">
        <v>75</v>
      </c>
      <c r="C88" s="101" t="s">
        <v>103</v>
      </c>
      <c r="D88" s="1">
        <v>42488</v>
      </c>
      <c r="E88" s="101" t="s">
        <v>52</v>
      </c>
      <c r="F88" s="101" t="s">
        <v>60</v>
      </c>
      <c r="G88" s="105" t="s">
        <v>473</v>
      </c>
      <c r="H88" s="105" t="str">
        <f>G88</f>
        <v>한국만화영상진흥원 홈페이지 내 전자견적 제출 시스템 구축</v>
      </c>
      <c r="I88" s="105" t="s">
        <v>474</v>
      </c>
      <c r="J88" s="18">
        <v>2464080</v>
      </c>
      <c r="K88" s="102"/>
      <c r="L88" s="105"/>
      <c r="M88" s="105"/>
      <c r="N88" s="101"/>
      <c r="O88" s="101"/>
      <c r="P88" s="101"/>
      <c r="Q88" s="101"/>
      <c r="R88" s="59"/>
      <c r="S88" s="40"/>
      <c r="T88" s="102"/>
      <c r="U88" s="105"/>
      <c r="V88" s="105"/>
      <c r="W88" s="105"/>
      <c r="X88" s="40"/>
      <c r="Y88" s="102"/>
      <c r="Z88" s="105" t="s">
        <v>106</v>
      </c>
      <c r="AA88" s="133" t="s">
        <v>915</v>
      </c>
      <c r="AB88" s="105" t="s">
        <v>107</v>
      </c>
      <c r="AC88" s="105"/>
      <c r="AD88" s="1">
        <v>42489</v>
      </c>
      <c r="AE88" s="1">
        <v>42489</v>
      </c>
      <c r="AF88" s="1">
        <v>42509</v>
      </c>
      <c r="AG88" s="18">
        <v>2079000</v>
      </c>
      <c r="AH88" s="61">
        <f t="shared" si="39"/>
        <v>0.84372260640888286</v>
      </c>
      <c r="AI88" s="101"/>
      <c r="AJ88" s="48"/>
      <c r="AK88" s="101"/>
      <c r="AL88" s="101"/>
      <c r="AM88" s="101"/>
      <c r="AN88" s="103"/>
      <c r="AO88" s="101"/>
      <c r="AP88" s="14"/>
      <c r="AQ88" s="104" t="str">
        <f>C88</f>
        <v>이인철</v>
      </c>
      <c r="AR88" s="16">
        <v>42508</v>
      </c>
      <c r="AS88" s="16">
        <v>42509</v>
      </c>
      <c r="AT88" s="7"/>
      <c r="AU88" s="14"/>
      <c r="AV88" s="16">
        <v>42514</v>
      </c>
      <c r="AW88" s="14">
        <f t="shared" si="40"/>
        <v>2079000</v>
      </c>
      <c r="AX88" s="92"/>
      <c r="AY88" s="82"/>
      <c r="AZ88" s="75"/>
      <c r="BA88" s="82"/>
      <c r="BB88" s="75"/>
      <c r="BC88" s="82"/>
      <c r="BD88" s="75"/>
      <c r="BE88" s="82"/>
      <c r="BF88" s="75"/>
      <c r="BG88" s="82"/>
      <c r="BH88" s="75"/>
      <c r="BI88" s="82"/>
      <c r="BJ88" s="75"/>
      <c r="BK88" s="82"/>
    </row>
    <row r="89" spans="1:63" ht="29.25" customHeight="1">
      <c r="A89" s="104">
        <v>83</v>
      </c>
      <c r="B89" s="101" t="s">
        <v>83</v>
      </c>
      <c r="C89" s="101" t="s">
        <v>176</v>
      </c>
      <c r="D89" s="1">
        <v>42489</v>
      </c>
      <c r="E89" s="101" t="s">
        <v>91</v>
      </c>
      <c r="F89" s="101" t="s">
        <v>60</v>
      </c>
      <c r="G89" s="105" t="s">
        <v>475</v>
      </c>
      <c r="H89" s="105" t="str">
        <f t="shared" ref="H89:H90" si="41">G89</f>
        <v>한국만화박물관 입장권 띠지 제작</v>
      </c>
      <c r="I89" s="105" t="s">
        <v>476</v>
      </c>
      <c r="J89" s="18">
        <v>2700000</v>
      </c>
      <c r="K89" s="102"/>
      <c r="L89" s="105"/>
      <c r="M89" s="105"/>
      <c r="N89" s="101"/>
      <c r="O89" s="101"/>
      <c r="P89" s="101"/>
      <c r="Q89" s="101"/>
      <c r="R89" s="59"/>
      <c r="S89" s="40"/>
      <c r="T89" s="102"/>
      <c r="U89" s="105"/>
      <c r="V89" s="105"/>
      <c r="W89" s="105"/>
      <c r="X89" s="40"/>
      <c r="Y89" s="102"/>
      <c r="Z89" s="105" t="s">
        <v>477</v>
      </c>
      <c r="AA89" s="101" t="s">
        <v>478</v>
      </c>
      <c r="AB89" s="105" t="s">
        <v>479</v>
      </c>
      <c r="AC89" s="105"/>
      <c r="AD89" s="1">
        <v>42492</v>
      </c>
      <c r="AE89" s="1"/>
      <c r="AF89" s="1">
        <v>42494</v>
      </c>
      <c r="AG89" s="18">
        <v>2100000</v>
      </c>
      <c r="AH89" s="61">
        <f t="shared" si="39"/>
        <v>0.77777777777777779</v>
      </c>
      <c r="AI89" s="101"/>
      <c r="AJ89" s="48"/>
      <c r="AK89" s="101"/>
      <c r="AL89" s="101"/>
      <c r="AM89" s="101"/>
      <c r="AN89" s="103"/>
      <c r="AO89" s="101"/>
      <c r="AP89" s="14"/>
      <c r="AQ89" s="104" t="str">
        <f t="shared" ref="AQ89:AQ90" si="42">C89</f>
        <v>방희정</v>
      </c>
      <c r="AR89" s="16">
        <v>42494</v>
      </c>
      <c r="AS89" s="16">
        <v>42494</v>
      </c>
      <c r="AT89" s="7"/>
      <c r="AU89" s="14"/>
      <c r="AV89" s="16">
        <v>42502</v>
      </c>
      <c r="AW89" s="14">
        <f t="shared" si="40"/>
        <v>2100000</v>
      </c>
      <c r="AX89" s="92"/>
      <c r="AY89" s="82"/>
      <c r="AZ89" s="75"/>
      <c r="BA89" s="82"/>
      <c r="BB89" s="75"/>
      <c r="BC89" s="82"/>
      <c r="BD89" s="75"/>
      <c r="BE89" s="82"/>
      <c r="BF89" s="75"/>
      <c r="BG89" s="82"/>
      <c r="BH89" s="75"/>
      <c r="BI89" s="82"/>
      <c r="BJ89" s="75"/>
      <c r="BK89" s="82"/>
    </row>
    <row r="90" spans="1:63" ht="29.25" customHeight="1">
      <c r="A90" s="104">
        <v>84</v>
      </c>
      <c r="B90" s="101" t="s">
        <v>83</v>
      </c>
      <c r="C90" s="101" t="s">
        <v>205</v>
      </c>
      <c r="D90" s="1">
        <v>42492</v>
      </c>
      <c r="E90" s="101" t="s">
        <v>52</v>
      </c>
      <c r="F90" s="101" t="s">
        <v>60</v>
      </c>
      <c r="G90" s="105" t="s">
        <v>491</v>
      </c>
      <c r="H90" s="105" t="str">
        <f t="shared" si="41"/>
        <v>기획전시 「소녀, 순정을 그리다」 전시설치용역</v>
      </c>
      <c r="I90" s="105" t="s">
        <v>332</v>
      </c>
      <c r="J90" s="18">
        <v>17826000</v>
      </c>
      <c r="K90" s="102"/>
      <c r="L90" s="105"/>
      <c r="M90" s="105"/>
      <c r="N90" s="101"/>
      <c r="O90" s="101"/>
      <c r="P90" s="101"/>
      <c r="Q90" s="101"/>
      <c r="R90" s="59"/>
      <c r="S90" s="40"/>
      <c r="T90" s="102"/>
      <c r="U90" s="105"/>
      <c r="V90" s="105"/>
      <c r="W90" s="105"/>
      <c r="X90" s="40"/>
      <c r="Y90" s="102"/>
      <c r="Z90" s="105" t="s">
        <v>305</v>
      </c>
      <c r="AA90" s="101" t="s">
        <v>306</v>
      </c>
      <c r="AB90" s="105" t="s">
        <v>367</v>
      </c>
      <c r="AC90" s="105"/>
      <c r="AD90" s="1">
        <v>42492</v>
      </c>
      <c r="AE90" s="1">
        <v>42492</v>
      </c>
      <c r="AF90" s="1">
        <v>42501</v>
      </c>
      <c r="AG90" s="18">
        <v>17260000</v>
      </c>
      <c r="AH90" s="61">
        <f t="shared" si="39"/>
        <v>0.96824862560305169</v>
      </c>
      <c r="AI90" s="101"/>
      <c r="AJ90" s="48"/>
      <c r="AK90" s="101"/>
      <c r="AL90" s="101"/>
      <c r="AM90" s="101"/>
      <c r="AN90" s="103"/>
      <c r="AO90" s="101"/>
      <c r="AP90" s="14"/>
      <c r="AQ90" s="104" t="str">
        <f t="shared" si="42"/>
        <v>서정임</v>
      </c>
      <c r="AR90" s="16">
        <v>42501</v>
      </c>
      <c r="AS90" s="16">
        <v>42503</v>
      </c>
      <c r="AT90" s="7"/>
      <c r="AU90" s="14"/>
      <c r="AV90" s="16">
        <v>42509</v>
      </c>
      <c r="AW90" s="14">
        <f t="shared" si="40"/>
        <v>17260000</v>
      </c>
      <c r="AX90" s="92"/>
      <c r="AY90" s="82"/>
      <c r="AZ90" s="75"/>
      <c r="BA90" s="82"/>
      <c r="BB90" s="75"/>
      <c r="BC90" s="82"/>
      <c r="BD90" s="75"/>
      <c r="BE90" s="82"/>
      <c r="BF90" s="75"/>
      <c r="BG90" s="82"/>
      <c r="BH90" s="75"/>
      <c r="BI90" s="82"/>
      <c r="BJ90" s="75"/>
      <c r="BK90" s="82"/>
    </row>
    <row r="91" spans="1:63" ht="29.25" customHeight="1">
      <c r="A91" s="104">
        <v>85</v>
      </c>
      <c r="B91" s="101" t="s">
        <v>505</v>
      </c>
      <c r="C91" s="101" t="s">
        <v>90</v>
      </c>
      <c r="D91" s="1">
        <v>42465</v>
      </c>
      <c r="E91" s="101" t="s">
        <v>52</v>
      </c>
      <c r="F91" s="101" t="s">
        <v>238</v>
      </c>
      <c r="G91" s="105" t="s">
        <v>506</v>
      </c>
      <c r="H91" s="105" t="str">
        <f>G91</f>
        <v>만화애니 활용 도시활성화를 위한 만화아트마켓 사업 기획 및 운영 용역</v>
      </c>
      <c r="I91" s="105" t="s">
        <v>507</v>
      </c>
      <c r="J91" s="18">
        <v>40000000</v>
      </c>
      <c r="K91" s="102">
        <v>42479</v>
      </c>
      <c r="L91" s="105"/>
      <c r="M91" s="20"/>
      <c r="N91" s="101" t="s">
        <v>242</v>
      </c>
      <c r="O91" s="101" t="s">
        <v>117</v>
      </c>
      <c r="P91" s="101" t="s">
        <v>118</v>
      </c>
      <c r="Q91" s="101" t="s">
        <v>243</v>
      </c>
      <c r="R91" s="42">
        <v>40000000</v>
      </c>
      <c r="S91" s="42">
        <v>40000000</v>
      </c>
      <c r="T91" s="102">
        <v>42489</v>
      </c>
      <c r="U91" s="105">
        <v>2</v>
      </c>
      <c r="V91" s="105" t="s">
        <v>508</v>
      </c>
      <c r="W91" s="105" t="s">
        <v>509</v>
      </c>
      <c r="X91" s="40">
        <v>39000000</v>
      </c>
      <c r="Y91" s="102">
        <v>42489</v>
      </c>
      <c r="Z91" s="105" t="s">
        <v>508</v>
      </c>
      <c r="AA91" s="101" t="s">
        <v>510</v>
      </c>
      <c r="AB91" s="105" t="s">
        <v>509</v>
      </c>
      <c r="AC91" s="105">
        <v>1</v>
      </c>
      <c r="AD91" s="1">
        <v>42494</v>
      </c>
      <c r="AE91" s="1">
        <v>42494</v>
      </c>
      <c r="AF91" s="1">
        <v>42613</v>
      </c>
      <c r="AG91" s="18">
        <v>39000000</v>
      </c>
      <c r="AH91" s="61">
        <f t="shared" ref="AH91" si="43">SUM(AG91/S91)</f>
        <v>0.97499999999999998</v>
      </c>
      <c r="AI91" s="101"/>
      <c r="AJ91" s="48"/>
      <c r="AK91" s="101"/>
      <c r="AL91" s="101"/>
      <c r="AM91" s="101"/>
      <c r="AN91" s="103"/>
      <c r="AO91" s="101"/>
      <c r="AP91" s="14"/>
      <c r="AQ91" s="104" t="str">
        <f>C91</f>
        <v>배은영</v>
      </c>
      <c r="AR91" s="16"/>
      <c r="AS91" s="16"/>
      <c r="AT91" s="7">
        <v>42514</v>
      </c>
      <c r="AU91" s="14">
        <v>19000000</v>
      </c>
      <c r="AV91" s="16"/>
      <c r="AW91" s="14"/>
      <c r="AX91" s="92"/>
      <c r="AY91" s="82"/>
      <c r="AZ91" s="75"/>
      <c r="BA91" s="82"/>
      <c r="BB91" s="75"/>
      <c r="BC91" s="82"/>
      <c r="BD91" s="75"/>
      <c r="BE91" s="82"/>
      <c r="BF91" s="75"/>
      <c r="BG91" s="82"/>
      <c r="BH91" s="75"/>
      <c r="BI91" s="82"/>
      <c r="BJ91" s="75"/>
      <c r="BK91" s="82"/>
    </row>
    <row r="92" spans="1:63" ht="29.25" customHeight="1">
      <c r="A92" s="104">
        <v>86</v>
      </c>
      <c r="B92" s="101" t="s">
        <v>83</v>
      </c>
      <c r="C92" s="101" t="s">
        <v>176</v>
      </c>
      <c r="D92" s="1">
        <v>42488</v>
      </c>
      <c r="E92" s="101" t="s">
        <v>91</v>
      </c>
      <c r="F92" s="101" t="s">
        <v>60</v>
      </c>
      <c r="G92" s="105" t="s">
        <v>486</v>
      </c>
      <c r="H92" s="105" t="str">
        <f t="shared" ref="H92:H100" si="44">G92</f>
        <v>크로마키 사진인화 카트리지 구입</v>
      </c>
      <c r="I92" s="105" t="s">
        <v>487</v>
      </c>
      <c r="J92" s="18">
        <v>4880000</v>
      </c>
      <c r="K92" s="102"/>
      <c r="L92" s="105"/>
      <c r="M92" s="105"/>
      <c r="N92" s="101"/>
      <c r="O92" s="101"/>
      <c r="P92" s="101"/>
      <c r="Q92" s="101"/>
      <c r="R92" s="59"/>
      <c r="S92" s="40"/>
      <c r="T92" s="102"/>
      <c r="U92" s="105"/>
      <c r="V92" s="105"/>
      <c r="W92" s="105"/>
      <c r="X92" s="40"/>
      <c r="Y92" s="102"/>
      <c r="Z92" s="105" t="s">
        <v>488</v>
      </c>
      <c r="AA92" s="101" t="s">
        <v>489</v>
      </c>
      <c r="AB92" s="105" t="s">
        <v>490</v>
      </c>
      <c r="AC92" s="105"/>
      <c r="AD92" s="1">
        <v>42494</v>
      </c>
      <c r="AE92" s="1"/>
      <c r="AF92" s="1">
        <v>42494</v>
      </c>
      <c r="AG92" s="18">
        <v>4340000</v>
      </c>
      <c r="AH92" s="61">
        <f t="shared" si="39"/>
        <v>0.88934426229508201</v>
      </c>
      <c r="AI92" s="101"/>
      <c r="AJ92" s="48"/>
      <c r="AK92" s="101"/>
      <c r="AL92" s="101"/>
      <c r="AM92" s="101"/>
      <c r="AN92" s="103"/>
      <c r="AO92" s="101"/>
      <c r="AP92" s="14"/>
      <c r="AQ92" s="104" t="str">
        <f t="shared" ref="AQ92:AQ105" si="45">C92</f>
        <v>방희정</v>
      </c>
      <c r="AR92" s="16">
        <v>42494</v>
      </c>
      <c r="AS92" s="16">
        <v>42494</v>
      </c>
      <c r="AT92" s="7"/>
      <c r="AU92" s="14"/>
      <c r="AV92" s="16">
        <v>42509</v>
      </c>
      <c r="AW92" s="14">
        <f>SUM(AG92-AU92)</f>
        <v>4340000</v>
      </c>
      <c r="AX92" s="92"/>
      <c r="AY92" s="82"/>
      <c r="AZ92" s="75"/>
      <c r="BA92" s="82"/>
      <c r="BB92" s="75"/>
      <c r="BC92" s="82"/>
      <c r="BD92" s="75"/>
      <c r="BE92" s="82"/>
      <c r="BF92" s="75"/>
      <c r="BG92" s="82"/>
      <c r="BH92" s="75"/>
      <c r="BI92" s="82"/>
      <c r="BJ92" s="75"/>
      <c r="BK92" s="82"/>
    </row>
    <row r="93" spans="1:63" ht="29.25" customHeight="1">
      <c r="A93" s="104">
        <v>87</v>
      </c>
      <c r="B93" s="101" t="s">
        <v>393</v>
      </c>
      <c r="C93" s="101" t="s">
        <v>425</v>
      </c>
      <c r="D93" s="1">
        <v>42492</v>
      </c>
      <c r="E93" s="101" t="s">
        <v>52</v>
      </c>
      <c r="F93" s="101" t="s">
        <v>60</v>
      </c>
      <c r="G93" s="105" t="s">
        <v>492</v>
      </c>
      <c r="H93" s="105" t="str">
        <f t="shared" si="44"/>
        <v>제19회 부천국제만화축제 사전 BICOF 기획 및 운영</v>
      </c>
      <c r="I93" s="105" t="s">
        <v>391</v>
      </c>
      <c r="J93" s="18">
        <v>5850000</v>
      </c>
      <c r="K93" s="102"/>
      <c r="L93" s="105"/>
      <c r="M93" s="105"/>
      <c r="N93" s="101"/>
      <c r="O93" s="101"/>
      <c r="P93" s="101"/>
      <c r="Q93" s="101"/>
      <c r="R93" s="59"/>
      <c r="S93" s="40"/>
      <c r="T93" s="102"/>
      <c r="U93" s="105"/>
      <c r="V93" s="105"/>
      <c r="W93" s="105"/>
      <c r="X93" s="40"/>
      <c r="Y93" s="102"/>
      <c r="Z93" s="105" t="s">
        <v>493</v>
      </c>
      <c r="AA93" s="101" t="s">
        <v>494</v>
      </c>
      <c r="AB93" s="105" t="s">
        <v>495</v>
      </c>
      <c r="AC93" s="105"/>
      <c r="AD93" s="1">
        <v>42494</v>
      </c>
      <c r="AE93" s="1">
        <v>42494</v>
      </c>
      <c r="AF93" s="1">
        <v>42501</v>
      </c>
      <c r="AG93" s="18">
        <v>5450000</v>
      </c>
      <c r="AH93" s="61">
        <f t="shared" si="39"/>
        <v>0.93162393162393164</v>
      </c>
      <c r="AI93" s="101"/>
      <c r="AJ93" s="48"/>
      <c r="AK93" s="101"/>
      <c r="AL93" s="101"/>
      <c r="AM93" s="101"/>
      <c r="AN93" s="103"/>
      <c r="AO93" s="101"/>
      <c r="AP93" s="14"/>
      <c r="AQ93" s="104" t="str">
        <f t="shared" si="45"/>
        <v>박혜수</v>
      </c>
      <c r="AR93" s="16">
        <v>42501</v>
      </c>
      <c r="AS93" s="16">
        <v>42503</v>
      </c>
      <c r="AT93" s="7"/>
      <c r="AU93" s="14"/>
      <c r="AV93" s="16">
        <v>42507</v>
      </c>
      <c r="AW93" s="14">
        <f>SUM(AG93-AU93)</f>
        <v>5450000</v>
      </c>
      <c r="AX93" s="92"/>
      <c r="AY93" s="82"/>
      <c r="AZ93" s="75"/>
      <c r="BA93" s="82"/>
      <c r="BB93" s="75"/>
      <c r="BC93" s="82"/>
      <c r="BD93" s="75"/>
      <c r="BE93" s="82"/>
      <c r="BF93" s="75"/>
      <c r="BG93" s="82"/>
      <c r="BH93" s="75"/>
      <c r="BI93" s="82"/>
      <c r="BJ93" s="75"/>
      <c r="BK93" s="82"/>
    </row>
    <row r="94" spans="1:63" ht="29.25" customHeight="1">
      <c r="A94" s="104">
        <v>88</v>
      </c>
      <c r="B94" s="101" t="s">
        <v>75</v>
      </c>
      <c r="C94" s="101" t="s">
        <v>349</v>
      </c>
      <c r="D94" s="1">
        <v>42494</v>
      </c>
      <c r="E94" s="101" t="s">
        <v>52</v>
      </c>
      <c r="F94" s="101" t="s">
        <v>60</v>
      </c>
      <c r="G94" s="105" t="s">
        <v>551</v>
      </c>
      <c r="H94" s="105" t="str">
        <f t="shared" si="44"/>
        <v>2016년 상반기 부천만화창작스튜디오 저수조 청소</v>
      </c>
      <c r="I94" s="105" t="s">
        <v>540</v>
      </c>
      <c r="J94" s="18">
        <v>506000</v>
      </c>
      <c r="K94" s="102"/>
      <c r="L94" s="105"/>
      <c r="M94" s="105"/>
      <c r="N94" s="101"/>
      <c r="O94" s="101"/>
      <c r="P94" s="101"/>
      <c r="Q94" s="101"/>
      <c r="R94" s="59"/>
      <c r="S94" s="40"/>
      <c r="T94" s="102"/>
      <c r="U94" s="105"/>
      <c r="V94" s="105"/>
      <c r="W94" s="105"/>
      <c r="X94" s="40"/>
      <c r="Y94" s="102"/>
      <c r="Z94" s="105" t="s">
        <v>315</v>
      </c>
      <c r="AA94" s="101" t="s">
        <v>316</v>
      </c>
      <c r="AB94" s="105" t="s">
        <v>317</v>
      </c>
      <c r="AC94" s="105"/>
      <c r="AD94" s="1">
        <v>42494</v>
      </c>
      <c r="AE94" s="1">
        <v>42511</v>
      </c>
      <c r="AF94" s="1">
        <v>42511</v>
      </c>
      <c r="AG94" s="18">
        <v>462000</v>
      </c>
      <c r="AH94" s="61">
        <f t="shared" si="39"/>
        <v>0.91304347826086951</v>
      </c>
      <c r="AI94" s="101"/>
      <c r="AJ94" s="48"/>
      <c r="AK94" s="101"/>
      <c r="AL94" s="101"/>
      <c r="AM94" s="101"/>
      <c r="AN94" s="103"/>
      <c r="AO94" s="101"/>
      <c r="AP94" s="14"/>
      <c r="AQ94" s="104" t="str">
        <f t="shared" si="45"/>
        <v>정기선</v>
      </c>
      <c r="AR94" s="16">
        <v>42511</v>
      </c>
      <c r="AS94" s="16">
        <v>42511</v>
      </c>
      <c r="AT94" s="7"/>
      <c r="AU94" s="14"/>
      <c r="AV94" s="16">
        <v>42520</v>
      </c>
      <c r="AW94" s="14">
        <f>SUM(AG94-AU94)</f>
        <v>462000</v>
      </c>
      <c r="AX94" s="92"/>
      <c r="AY94" s="82"/>
      <c r="AZ94" s="75"/>
      <c r="BA94" s="82"/>
      <c r="BB94" s="75"/>
      <c r="BC94" s="82"/>
      <c r="BD94" s="75"/>
      <c r="BE94" s="82"/>
      <c r="BF94" s="75"/>
      <c r="BG94" s="82"/>
      <c r="BH94" s="75"/>
      <c r="BI94" s="82"/>
      <c r="BJ94" s="75"/>
      <c r="BK94" s="82"/>
    </row>
    <row r="95" spans="1:63" ht="29.25" customHeight="1">
      <c r="A95" s="104">
        <v>89</v>
      </c>
      <c r="B95" s="101" t="s">
        <v>201</v>
      </c>
      <c r="C95" s="101" t="s">
        <v>354</v>
      </c>
      <c r="D95" s="1">
        <v>42440</v>
      </c>
      <c r="E95" s="101" t="s">
        <v>52</v>
      </c>
      <c r="F95" s="101" t="s">
        <v>238</v>
      </c>
      <c r="G95" s="105" t="s">
        <v>511</v>
      </c>
      <c r="H95" s="105" t="str">
        <f t="shared" si="44"/>
        <v>2016년 K-Comics아카데미 운영 용역</v>
      </c>
      <c r="I95" s="105" t="s">
        <v>512</v>
      </c>
      <c r="J95" s="18">
        <v>250600000</v>
      </c>
      <c r="K95" s="102">
        <v>42465</v>
      </c>
      <c r="L95" s="105"/>
      <c r="M95" s="20"/>
      <c r="N95" s="101" t="s">
        <v>242</v>
      </c>
      <c r="O95" s="101" t="s">
        <v>117</v>
      </c>
      <c r="P95" s="101" t="s">
        <v>118</v>
      </c>
      <c r="Q95" s="101" t="s">
        <v>243</v>
      </c>
      <c r="R95" s="18">
        <v>250600000</v>
      </c>
      <c r="S95" s="18">
        <v>250600000</v>
      </c>
      <c r="T95" s="102">
        <v>42475</v>
      </c>
      <c r="U95" s="105">
        <v>2</v>
      </c>
      <c r="V95" s="105" t="s">
        <v>513</v>
      </c>
      <c r="W95" s="105" t="s">
        <v>514</v>
      </c>
      <c r="X95" s="40">
        <v>213000000</v>
      </c>
      <c r="Y95" s="102">
        <v>42475</v>
      </c>
      <c r="Z95" s="105" t="s">
        <v>513</v>
      </c>
      <c r="AA95" s="101" t="s">
        <v>515</v>
      </c>
      <c r="AB95" s="105" t="s">
        <v>516</v>
      </c>
      <c r="AC95" s="105">
        <v>1</v>
      </c>
      <c r="AD95" s="1">
        <v>42500</v>
      </c>
      <c r="AE95" s="1">
        <v>42500</v>
      </c>
      <c r="AF95" s="1">
        <v>42766</v>
      </c>
      <c r="AG95" s="18">
        <v>213000000</v>
      </c>
      <c r="AH95" s="61">
        <f t="shared" ref="AH95" si="46">SUM(AG95/S95)</f>
        <v>0.84996009577015164</v>
      </c>
      <c r="AI95" s="101"/>
      <c r="AJ95" s="48"/>
      <c r="AK95" s="101"/>
      <c r="AL95" s="101"/>
      <c r="AM95" s="101"/>
      <c r="AN95" s="103"/>
      <c r="AO95" s="101"/>
      <c r="AP95" s="14"/>
      <c r="AQ95" s="104" t="str">
        <f t="shared" si="45"/>
        <v>김보금</v>
      </c>
      <c r="AR95" s="16"/>
      <c r="AS95" s="16"/>
      <c r="AT95" s="7">
        <v>42520</v>
      </c>
      <c r="AU95" s="14">
        <v>149100000</v>
      </c>
      <c r="AV95" s="16"/>
      <c r="AW95" s="14"/>
      <c r="AX95" s="92"/>
      <c r="AY95" s="82"/>
      <c r="AZ95" s="75"/>
      <c r="BA95" s="82"/>
      <c r="BB95" s="75"/>
      <c r="BC95" s="82"/>
      <c r="BD95" s="75"/>
      <c r="BE95" s="82"/>
      <c r="BF95" s="75"/>
      <c r="BG95" s="82"/>
      <c r="BH95" s="75"/>
      <c r="BI95" s="82"/>
      <c r="BJ95" s="75"/>
      <c r="BK95" s="82"/>
    </row>
    <row r="96" spans="1:63" ht="29.25" customHeight="1">
      <c r="A96" s="24">
        <v>90</v>
      </c>
      <c r="B96" s="26" t="s">
        <v>58</v>
      </c>
      <c r="C96" s="26" t="s">
        <v>434</v>
      </c>
      <c r="D96" s="25">
        <v>42487</v>
      </c>
      <c r="E96" s="26" t="s">
        <v>52</v>
      </c>
      <c r="F96" s="26" t="s">
        <v>60</v>
      </c>
      <c r="G96" s="27" t="s">
        <v>496</v>
      </c>
      <c r="H96" s="27" t="str">
        <f t="shared" si="44"/>
        <v>국제만화가대회 사무국 외국어 전문번역(감수) 용역 단가계약</v>
      </c>
      <c r="I96" s="27" t="s">
        <v>782</v>
      </c>
      <c r="J96" s="28">
        <v>7500000</v>
      </c>
      <c r="K96" s="29"/>
      <c r="L96" s="27"/>
      <c r="M96" s="27"/>
      <c r="N96" s="26"/>
      <c r="O96" s="26"/>
      <c r="P96" s="26"/>
      <c r="Q96" s="26"/>
      <c r="R96" s="60"/>
      <c r="S96" s="43"/>
      <c r="T96" s="29"/>
      <c r="U96" s="27"/>
      <c r="V96" s="27"/>
      <c r="W96" s="27"/>
      <c r="X96" s="43"/>
      <c r="Y96" s="29"/>
      <c r="Z96" s="27" t="s">
        <v>498</v>
      </c>
      <c r="AA96" s="26" t="s">
        <v>499</v>
      </c>
      <c r="AB96" s="27" t="s">
        <v>323</v>
      </c>
      <c r="AC96" s="27"/>
      <c r="AD96" s="25">
        <v>42501</v>
      </c>
      <c r="AE96" s="25">
        <v>42501</v>
      </c>
      <c r="AF96" s="25">
        <v>42735</v>
      </c>
      <c r="AG96" s="28">
        <v>7040000</v>
      </c>
      <c r="AH96" s="62">
        <f t="shared" ref="AH96:AH102" si="47">SUM(AG96/J96)</f>
        <v>0.93866666666666665</v>
      </c>
      <c r="AI96" s="26"/>
      <c r="AJ96" s="49"/>
      <c r="AK96" s="26"/>
      <c r="AL96" s="26"/>
      <c r="AM96" s="26"/>
      <c r="AN96" s="31"/>
      <c r="AO96" s="26"/>
      <c r="AP96" s="35"/>
      <c r="AQ96" s="24" t="str">
        <f t="shared" si="45"/>
        <v>김현덕</v>
      </c>
      <c r="AR96" s="32"/>
      <c r="AS96" s="32"/>
      <c r="AT96" s="33"/>
      <c r="AU96" s="35"/>
      <c r="AV96" s="32"/>
      <c r="AW96" s="35"/>
      <c r="AX96" s="32">
        <v>42535</v>
      </c>
      <c r="AY96" s="83">
        <v>3403400</v>
      </c>
      <c r="AZ96" s="76">
        <v>42559</v>
      </c>
      <c r="BA96" s="85">
        <v>1653960</v>
      </c>
      <c r="BB96" s="76">
        <v>42590</v>
      </c>
      <c r="BC96" s="85">
        <v>1805760</v>
      </c>
      <c r="BD96" s="76"/>
      <c r="BE96" s="85"/>
      <c r="BF96" s="76"/>
      <c r="BG96" s="85"/>
      <c r="BH96" s="76"/>
      <c r="BI96" s="85"/>
      <c r="BJ96" s="76"/>
      <c r="BK96" s="85"/>
    </row>
    <row r="97" spans="1:63" ht="29.25" customHeight="1">
      <c r="A97" s="104">
        <v>91</v>
      </c>
      <c r="B97" s="101" t="s">
        <v>75</v>
      </c>
      <c r="C97" s="101" t="s">
        <v>349</v>
      </c>
      <c r="D97" s="1">
        <v>42493</v>
      </c>
      <c r="E97" s="101" t="s">
        <v>91</v>
      </c>
      <c r="F97" s="101" t="s">
        <v>60</v>
      </c>
      <c r="G97" s="105" t="s">
        <v>500</v>
      </c>
      <c r="H97" s="105" t="str">
        <f t="shared" si="44"/>
        <v>구내식당 튀김기 구입</v>
      </c>
      <c r="I97" s="105" t="s">
        <v>501</v>
      </c>
      <c r="J97" s="18">
        <v>2717000</v>
      </c>
      <c r="K97" s="102"/>
      <c r="L97" s="105"/>
      <c r="M97" s="105"/>
      <c r="N97" s="101"/>
      <c r="O97" s="101"/>
      <c r="P97" s="101"/>
      <c r="Q97" s="101"/>
      <c r="R97" s="59"/>
      <c r="S97" s="40"/>
      <c r="T97" s="102"/>
      <c r="U97" s="105"/>
      <c r="V97" s="105"/>
      <c r="W97" s="105"/>
      <c r="X97" s="40"/>
      <c r="Y97" s="102"/>
      <c r="Z97" s="105" t="s">
        <v>502</v>
      </c>
      <c r="AA97" s="101" t="s">
        <v>503</v>
      </c>
      <c r="AB97" s="105" t="s">
        <v>504</v>
      </c>
      <c r="AC97" s="105"/>
      <c r="AD97" s="1">
        <v>42501</v>
      </c>
      <c r="AE97" s="1"/>
      <c r="AF97" s="1">
        <v>42503</v>
      </c>
      <c r="AG97" s="18">
        <v>2387000</v>
      </c>
      <c r="AH97" s="61">
        <f t="shared" si="47"/>
        <v>0.87854251012145745</v>
      </c>
      <c r="AI97" s="101"/>
      <c r="AJ97" s="48"/>
      <c r="AK97" s="101"/>
      <c r="AL97" s="101"/>
      <c r="AM97" s="101"/>
      <c r="AN97" s="103"/>
      <c r="AO97" s="101"/>
      <c r="AP97" s="14"/>
      <c r="AQ97" s="104" t="str">
        <f t="shared" si="45"/>
        <v>정기선</v>
      </c>
      <c r="AR97" s="16">
        <v>42503</v>
      </c>
      <c r="AS97" s="16">
        <v>42503</v>
      </c>
      <c r="AT97" s="7"/>
      <c r="AU97" s="14"/>
      <c r="AV97" s="16">
        <v>42507</v>
      </c>
      <c r="AW97" s="14">
        <f>SUM(AG97-AU97)</f>
        <v>2387000</v>
      </c>
      <c r="AX97" s="92"/>
      <c r="AY97" s="82"/>
      <c r="AZ97" s="75"/>
      <c r="BA97" s="82"/>
      <c r="BB97" s="75"/>
      <c r="BC97" s="82"/>
      <c r="BD97" s="75"/>
      <c r="BE97" s="82"/>
      <c r="BF97" s="75"/>
      <c r="BG97" s="82"/>
      <c r="BH97" s="75"/>
      <c r="BI97" s="82"/>
      <c r="BJ97" s="75"/>
      <c r="BK97" s="82"/>
    </row>
    <row r="98" spans="1:63" ht="29.25" customHeight="1">
      <c r="A98" s="104">
        <v>92</v>
      </c>
      <c r="B98" s="101" t="s">
        <v>139</v>
      </c>
      <c r="C98" s="101" t="s">
        <v>140</v>
      </c>
      <c r="D98" s="1">
        <v>42494</v>
      </c>
      <c r="E98" s="101" t="s">
        <v>91</v>
      </c>
      <c r="F98" s="101" t="s">
        <v>60</v>
      </c>
      <c r="G98" s="105" t="s">
        <v>632</v>
      </c>
      <c r="H98" s="105" t="str">
        <f t="shared" si="44"/>
        <v>만화도서관 영상 열람기기 구입</v>
      </c>
      <c r="I98" s="105" t="s">
        <v>633</v>
      </c>
      <c r="J98" s="18">
        <v>4614000</v>
      </c>
      <c r="K98" s="102"/>
      <c r="L98" s="105"/>
      <c r="M98" s="105"/>
      <c r="N98" s="101"/>
      <c r="O98" s="101"/>
      <c r="P98" s="101"/>
      <c r="Q98" s="101"/>
      <c r="R98" s="59"/>
      <c r="S98" s="40"/>
      <c r="T98" s="102"/>
      <c r="U98" s="105"/>
      <c r="V98" s="105"/>
      <c r="W98" s="105"/>
      <c r="X98" s="40"/>
      <c r="Y98" s="102"/>
      <c r="Z98" s="105" t="s">
        <v>634</v>
      </c>
      <c r="AA98" s="101" t="s">
        <v>635</v>
      </c>
      <c r="AB98" s="105" t="s">
        <v>636</v>
      </c>
      <c r="AC98" s="105"/>
      <c r="AD98" s="1">
        <v>42503</v>
      </c>
      <c r="AE98" s="1"/>
      <c r="AF98" s="1">
        <v>42509</v>
      </c>
      <c r="AG98" s="18">
        <v>4194000</v>
      </c>
      <c r="AH98" s="61">
        <f t="shared" si="47"/>
        <v>0.90897269180754225</v>
      </c>
      <c r="AI98" s="101"/>
      <c r="AJ98" s="48"/>
      <c r="AK98" s="101"/>
      <c r="AL98" s="101"/>
      <c r="AM98" s="101"/>
      <c r="AN98" s="103"/>
      <c r="AO98" s="101"/>
      <c r="AP98" s="14"/>
      <c r="AQ98" s="104" t="str">
        <f t="shared" si="45"/>
        <v>김연희</v>
      </c>
      <c r="AR98" s="16">
        <v>42509</v>
      </c>
      <c r="AS98" s="16">
        <v>42516</v>
      </c>
      <c r="AT98" s="7"/>
      <c r="AU98" s="14"/>
      <c r="AV98" s="16">
        <v>42521</v>
      </c>
      <c r="AW98" s="14">
        <f>SUM(AG98-AU98)</f>
        <v>4194000</v>
      </c>
      <c r="AX98" s="92"/>
      <c r="AY98" s="82"/>
      <c r="AZ98" s="75"/>
      <c r="BA98" s="82"/>
      <c r="BB98" s="75"/>
      <c r="BC98" s="82"/>
      <c r="BD98" s="75"/>
      <c r="BE98" s="82"/>
      <c r="BF98" s="75"/>
      <c r="BG98" s="82"/>
      <c r="BH98" s="75"/>
      <c r="BI98" s="82"/>
      <c r="BJ98" s="75"/>
      <c r="BK98" s="82"/>
    </row>
    <row r="99" spans="1:63" ht="29.25" customHeight="1">
      <c r="A99" s="104">
        <v>93</v>
      </c>
      <c r="B99" s="101" t="s">
        <v>393</v>
      </c>
      <c r="C99" s="101" t="s">
        <v>425</v>
      </c>
      <c r="D99" s="1">
        <v>42502</v>
      </c>
      <c r="E99" s="101" t="s">
        <v>52</v>
      </c>
      <c r="F99" s="101" t="s">
        <v>60</v>
      </c>
      <c r="G99" s="105" t="s">
        <v>518</v>
      </c>
      <c r="H99" s="105" t="str">
        <f t="shared" si="44"/>
        <v>제19회 부천국제만화축제 트레일러 제작 용역</v>
      </c>
      <c r="I99" s="105" t="s">
        <v>519</v>
      </c>
      <c r="J99" s="18">
        <v>7300000</v>
      </c>
      <c r="K99" s="102"/>
      <c r="L99" s="105"/>
      <c r="M99" s="105"/>
      <c r="N99" s="101"/>
      <c r="O99" s="101"/>
      <c r="P99" s="101"/>
      <c r="Q99" s="101"/>
      <c r="R99" s="59"/>
      <c r="S99" s="40"/>
      <c r="T99" s="102"/>
      <c r="U99" s="105"/>
      <c r="V99" s="105"/>
      <c r="W99" s="105"/>
      <c r="X99" s="40"/>
      <c r="Y99" s="102"/>
      <c r="Z99" s="105" t="s">
        <v>520</v>
      </c>
      <c r="AA99" s="101" t="s">
        <v>521</v>
      </c>
      <c r="AB99" s="105" t="s">
        <v>522</v>
      </c>
      <c r="AC99" s="105"/>
      <c r="AD99" s="1">
        <v>42508</v>
      </c>
      <c r="AE99" s="1">
        <v>42508</v>
      </c>
      <c r="AF99" s="1">
        <v>42535</v>
      </c>
      <c r="AG99" s="18">
        <v>7000000</v>
      </c>
      <c r="AH99" s="61">
        <f t="shared" si="47"/>
        <v>0.95890410958904104</v>
      </c>
      <c r="AI99" s="101"/>
      <c r="AJ99" s="48"/>
      <c r="AK99" s="101"/>
      <c r="AL99" s="101"/>
      <c r="AM99" s="101"/>
      <c r="AN99" s="103"/>
      <c r="AO99" s="101"/>
      <c r="AP99" s="14"/>
      <c r="AQ99" s="104" t="str">
        <f t="shared" si="45"/>
        <v>박혜수</v>
      </c>
      <c r="AR99" s="16">
        <v>42535</v>
      </c>
      <c r="AS99" s="16">
        <v>42545</v>
      </c>
      <c r="AT99" s="7"/>
      <c r="AU99" s="14"/>
      <c r="AV99" s="16">
        <v>42551</v>
      </c>
      <c r="AW99" s="14">
        <f>SUM(AG99-AU99)</f>
        <v>7000000</v>
      </c>
      <c r="AX99" s="92"/>
      <c r="AY99" s="82"/>
      <c r="AZ99" s="75"/>
      <c r="BA99" s="82"/>
      <c r="BB99" s="75"/>
      <c r="BC99" s="82"/>
      <c r="BD99" s="75"/>
      <c r="BE99" s="82"/>
      <c r="BF99" s="75"/>
      <c r="BG99" s="82"/>
      <c r="BH99" s="75"/>
      <c r="BI99" s="82"/>
      <c r="BJ99" s="75"/>
      <c r="BK99" s="82"/>
    </row>
    <row r="100" spans="1:63" ht="29.25" customHeight="1">
      <c r="A100" s="24">
        <v>94</v>
      </c>
      <c r="B100" s="26" t="s">
        <v>201</v>
      </c>
      <c r="C100" s="26" t="s">
        <v>202</v>
      </c>
      <c r="D100" s="25">
        <v>42502</v>
      </c>
      <c r="E100" s="26" t="s">
        <v>52</v>
      </c>
      <c r="F100" s="26" t="s">
        <v>60</v>
      </c>
      <c r="G100" s="27" t="s">
        <v>523</v>
      </c>
      <c r="H100" s="27" t="str">
        <f t="shared" si="44"/>
        <v>2016 현장형 창조인재 양성사업 선정자 회계관리 및 자문용역</v>
      </c>
      <c r="I100" s="27" t="s">
        <v>524</v>
      </c>
      <c r="J100" s="28">
        <v>6545000</v>
      </c>
      <c r="K100" s="29"/>
      <c r="L100" s="27"/>
      <c r="M100" s="27"/>
      <c r="N100" s="26"/>
      <c r="O100" s="26"/>
      <c r="P100" s="26"/>
      <c r="Q100" s="26"/>
      <c r="R100" s="60"/>
      <c r="S100" s="43"/>
      <c r="T100" s="29"/>
      <c r="U100" s="27"/>
      <c r="V100" s="27"/>
      <c r="W100" s="27"/>
      <c r="X100" s="43"/>
      <c r="Y100" s="29"/>
      <c r="Z100" s="27" t="s">
        <v>525</v>
      </c>
      <c r="AA100" s="26" t="s">
        <v>526</v>
      </c>
      <c r="AB100" s="27" t="s">
        <v>527</v>
      </c>
      <c r="AC100" s="27"/>
      <c r="AD100" s="25">
        <v>42509</v>
      </c>
      <c r="AE100" s="25">
        <v>42509</v>
      </c>
      <c r="AF100" s="25">
        <v>42735</v>
      </c>
      <c r="AG100" s="28">
        <v>6020000</v>
      </c>
      <c r="AH100" s="62">
        <f t="shared" si="47"/>
        <v>0.9197860962566845</v>
      </c>
      <c r="AI100" s="26" t="s">
        <v>583</v>
      </c>
      <c r="AJ100" s="49">
        <v>42541</v>
      </c>
      <c r="AK100" s="26" t="s">
        <v>584</v>
      </c>
      <c r="AL100" s="26"/>
      <c r="AM100" s="26"/>
      <c r="AN100" s="31"/>
      <c r="AO100" s="26"/>
      <c r="AP100" s="35">
        <v>9116000</v>
      </c>
      <c r="AQ100" s="24" t="str">
        <f t="shared" si="45"/>
        <v>김태훈</v>
      </c>
      <c r="AR100" s="32"/>
      <c r="AS100" s="32"/>
      <c r="AT100" s="33"/>
      <c r="AU100" s="35"/>
      <c r="AV100" s="32"/>
      <c r="AW100" s="35"/>
      <c r="AX100" s="32">
        <v>42535</v>
      </c>
      <c r="AY100" s="83">
        <v>860000</v>
      </c>
      <c r="AZ100" s="76">
        <v>42566</v>
      </c>
      <c r="BA100" s="85">
        <v>1376000</v>
      </c>
      <c r="BB100" s="76">
        <v>42594</v>
      </c>
      <c r="BC100" s="85">
        <v>1376000</v>
      </c>
      <c r="BD100" s="76"/>
      <c r="BE100" s="85"/>
      <c r="BF100" s="76"/>
      <c r="BG100" s="85"/>
      <c r="BH100" s="76"/>
      <c r="BI100" s="85"/>
      <c r="BJ100" s="76"/>
      <c r="BK100" s="85"/>
    </row>
    <row r="101" spans="1:63" ht="29.25" customHeight="1">
      <c r="A101" s="104">
        <v>95</v>
      </c>
      <c r="B101" s="101" t="s">
        <v>58</v>
      </c>
      <c r="C101" s="101" t="s">
        <v>65</v>
      </c>
      <c r="D101" s="1">
        <v>42507</v>
      </c>
      <c r="E101" s="101" t="s">
        <v>52</v>
      </c>
      <c r="F101" s="101" t="s">
        <v>60</v>
      </c>
      <c r="G101" s="105" t="s">
        <v>528</v>
      </c>
      <c r="H101" s="105" t="str">
        <f>G101</f>
        <v>제1회 한중문화콘텐츠창의포럼 및 한중만화영상체험관 개관식 참가자 항공권 구매 및 부대업무 용역</v>
      </c>
      <c r="I101" s="105" t="s">
        <v>529</v>
      </c>
      <c r="J101" s="18">
        <v>5724660</v>
      </c>
      <c r="K101" s="102"/>
      <c r="L101" s="105"/>
      <c r="M101" s="20"/>
      <c r="N101" s="101"/>
      <c r="O101" s="101"/>
      <c r="P101" s="101"/>
      <c r="Q101" s="101"/>
      <c r="R101" s="59"/>
      <c r="S101" s="40"/>
      <c r="T101" s="102"/>
      <c r="U101" s="105"/>
      <c r="V101" s="105"/>
      <c r="W101" s="105"/>
      <c r="X101" s="40"/>
      <c r="Y101" s="102"/>
      <c r="Z101" s="105" t="s">
        <v>530</v>
      </c>
      <c r="AA101" s="101" t="s">
        <v>531</v>
      </c>
      <c r="AB101" s="105" t="s">
        <v>532</v>
      </c>
      <c r="AC101" s="105"/>
      <c r="AD101" s="1">
        <v>42510</v>
      </c>
      <c r="AE101" s="1">
        <v>42510</v>
      </c>
      <c r="AF101" s="1">
        <v>42514</v>
      </c>
      <c r="AG101" s="18">
        <v>5608660</v>
      </c>
      <c r="AH101" s="61">
        <f t="shared" si="47"/>
        <v>0.9797367878616372</v>
      </c>
      <c r="AI101" s="101"/>
      <c r="AJ101" s="48"/>
      <c r="AK101" s="101"/>
      <c r="AL101" s="101"/>
      <c r="AM101" s="101"/>
      <c r="AN101" s="103"/>
      <c r="AO101" s="101"/>
      <c r="AP101" s="14"/>
      <c r="AQ101" s="104" t="str">
        <f t="shared" si="45"/>
        <v>박은주</v>
      </c>
      <c r="AR101" s="16">
        <v>42513</v>
      </c>
      <c r="AS101" s="16">
        <v>42513</v>
      </c>
      <c r="AT101" s="7"/>
      <c r="AU101" s="14"/>
      <c r="AV101" s="16">
        <v>42514</v>
      </c>
      <c r="AW101" s="14">
        <f>SUM(AG101-AU101)</f>
        <v>5608660</v>
      </c>
      <c r="AX101" s="92"/>
      <c r="AY101" s="82"/>
      <c r="AZ101" s="75"/>
      <c r="BA101" s="82"/>
      <c r="BB101" s="75"/>
      <c r="BC101" s="82"/>
      <c r="BD101" s="75"/>
      <c r="BE101" s="82"/>
      <c r="BF101" s="75"/>
      <c r="BG101" s="82"/>
      <c r="BH101" s="75"/>
      <c r="BI101" s="82"/>
      <c r="BJ101" s="75"/>
      <c r="BK101" s="82"/>
    </row>
    <row r="102" spans="1:63" ht="29.25" customHeight="1">
      <c r="A102" s="104">
        <v>96</v>
      </c>
      <c r="B102" s="101" t="s">
        <v>139</v>
      </c>
      <c r="C102" s="101" t="s">
        <v>318</v>
      </c>
      <c r="D102" s="1">
        <v>42465</v>
      </c>
      <c r="E102" s="101" t="s">
        <v>52</v>
      </c>
      <c r="F102" s="101" t="s">
        <v>279</v>
      </c>
      <c r="G102" s="105" t="s">
        <v>533</v>
      </c>
      <c r="H102" s="105" t="str">
        <f>G102</f>
        <v>만화문화재 영인본 제작 및 배포 용역</v>
      </c>
      <c r="I102" s="105" t="s">
        <v>534</v>
      </c>
      <c r="J102" s="18">
        <v>40420000</v>
      </c>
      <c r="K102" s="102"/>
      <c r="L102" s="105"/>
      <c r="M102" s="20"/>
      <c r="N102" s="101"/>
      <c r="O102" s="101"/>
      <c r="P102" s="101"/>
      <c r="Q102" s="101"/>
      <c r="R102" s="59"/>
      <c r="S102" s="40"/>
      <c r="T102" s="102"/>
      <c r="U102" s="105"/>
      <c r="V102" s="105"/>
      <c r="W102" s="105"/>
      <c r="X102" s="40"/>
      <c r="Y102" s="102"/>
      <c r="Z102" s="105" t="s">
        <v>158</v>
      </c>
      <c r="AA102" s="101" t="s">
        <v>159</v>
      </c>
      <c r="AB102" s="105" t="s">
        <v>160</v>
      </c>
      <c r="AC102" s="105"/>
      <c r="AD102" s="1">
        <v>42513</v>
      </c>
      <c r="AE102" s="1">
        <v>42513</v>
      </c>
      <c r="AF102" s="1">
        <v>42704</v>
      </c>
      <c r="AG102" s="18">
        <v>38799980</v>
      </c>
      <c r="AH102" s="61">
        <f t="shared" si="47"/>
        <v>0.95992033646709551</v>
      </c>
      <c r="AI102" s="101"/>
      <c r="AJ102" s="48"/>
      <c r="AK102" s="101"/>
      <c r="AL102" s="101"/>
      <c r="AM102" s="101"/>
      <c r="AN102" s="103"/>
      <c r="AO102" s="101"/>
      <c r="AP102" s="14"/>
      <c r="AQ102" s="104" t="str">
        <f t="shared" si="45"/>
        <v>심리나</v>
      </c>
      <c r="AR102" s="16"/>
      <c r="AS102" s="16"/>
      <c r="AT102" s="7">
        <v>42542</v>
      </c>
      <c r="AU102" s="14">
        <v>20000000</v>
      </c>
      <c r="AV102" s="16"/>
      <c r="AW102" s="14"/>
      <c r="AX102" s="92"/>
      <c r="AY102" s="82"/>
      <c r="AZ102" s="75"/>
      <c r="BA102" s="82"/>
      <c r="BB102" s="75"/>
      <c r="BC102" s="82"/>
      <c r="BD102" s="75"/>
      <c r="BE102" s="82"/>
      <c r="BF102" s="75"/>
      <c r="BG102" s="82"/>
      <c r="BH102" s="75"/>
      <c r="BI102" s="82"/>
      <c r="BJ102" s="75"/>
      <c r="BK102" s="82"/>
    </row>
    <row r="103" spans="1:63" ht="29.25" customHeight="1">
      <c r="A103" s="104">
        <v>97</v>
      </c>
      <c r="B103" s="101" t="s">
        <v>201</v>
      </c>
      <c r="C103" s="101" t="s">
        <v>535</v>
      </c>
      <c r="D103" s="1">
        <v>42493</v>
      </c>
      <c r="E103" s="101" t="s">
        <v>52</v>
      </c>
      <c r="F103" s="101" t="s">
        <v>269</v>
      </c>
      <c r="G103" s="105" t="s">
        <v>536</v>
      </c>
      <c r="H103" s="105" t="str">
        <f>G103</f>
        <v>NAVER 대학만화최강자전, Daum 온라인 만화 공모대전 운영 및 홍보 용역</v>
      </c>
      <c r="I103" s="105" t="s">
        <v>391</v>
      </c>
      <c r="J103" s="18">
        <v>15100000</v>
      </c>
      <c r="K103" s="102">
        <v>42506</v>
      </c>
      <c r="L103" s="105" t="s">
        <v>402</v>
      </c>
      <c r="M103" s="20">
        <v>0.9</v>
      </c>
      <c r="N103" s="101" t="s">
        <v>242</v>
      </c>
      <c r="O103" s="101" t="s">
        <v>117</v>
      </c>
      <c r="P103" s="101" t="s">
        <v>118</v>
      </c>
      <c r="Q103" s="101" t="s">
        <v>275</v>
      </c>
      <c r="R103" s="59">
        <v>15100000</v>
      </c>
      <c r="S103" s="40">
        <v>14986300</v>
      </c>
      <c r="T103" s="102">
        <v>42509</v>
      </c>
      <c r="U103" s="105">
        <v>8</v>
      </c>
      <c r="V103" s="105" t="s">
        <v>537</v>
      </c>
      <c r="W103" s="105" t="s">
        <v>539</v>
      </c>
      <c r="X103" s="40">
        <v>13525900</v>
      </c>
      <c r="Y103" s="102">
        <v>42508</v>
      </c>
      <c r="Z103" s="105" t="s">
        <v>537</v>
      </c>
      <c r="AA103" s="101" t="s">
        <v>538</v>
      </c>
      <c r="AB103" s="105" t="s">
        <v>539</v>
      </c>
      <c r="AC103" s="105">
        <v>1</v>
      </c>
      <c r="AD103" s="1">
        <v>42515</v>
      </c>
      <c r="AE103" s="1">
        <v>42515</v>
      </c>
      <c r="AF103" s="1">
        <v>42735</v>
      </c>
      <c r="AG103" s="18">
        <v>13525900</v>
      </c>
      <c r="AH103" s="61">
        <f t="shared" ref="AH103:AH104" si="48">SUM(AG103/S103)</f>
        <v>0.90255099657687354</v>
      </c>
      <c r="AI103" s="101"/>
      <c r="AJ103" s="48"/>
      <c r="AK103" s="101"/>
      <c r="AL103" s="101"/>
      <c r="AM103" s="101"/>
      <c r="AN103" s="103"/>
      <c r="AO103" s="101"/>
      <c r="AP103" s="14"/>
      <c r="AQ103" s="104" t="str">
        <f t="shared" si="45"/>
        <v>홍현지</v>
      </c>
      <c r="AR103" s="16"/>
      <c r="AS103" s="16"/>
      <c r="AT103" s="7">
        <v>42522</v>
      </c>
      <c r="AU103" s="14">
        <v>8800000</v>
      </c>
      <c r="AV103" s="16"/>
      <c r="AW103" s="14"/>
      <c r="AX103" s="92"/>
      <c r="AY103" s="82"/>
      <c r="AZ103" s="75"/>
      <c r="BA103" s="82"/>
      <c r="BB103" s="75"/>
      <c r="BC103" s="82"/>
      <c r="BD103" s="75"/>
      <c r="BE103" s="82"/>
      <c r="BF103" s="75"/>
      <c r="BG103" s="82"/>
      <c r="BH103" s="75"/>
      <c r="BI103" s="82"/>
      <c r="BJ103" s="75"/>
      <c r="BK103" s="82"/>
    </row>
    <row r="104" spans="1:63" ht="29.25" customHeight="1">
      <c r="A104" s="104">
        <v>98</v>
      </c>
      <c r="B104" s="101" t="s">
        <v>139</v>
      </c>
      <c r="C104" s="101" t="s">
        <v>318</v>
      </c>
      <c r="D104" s="1">
        <v>42501</v>
      </c>
      <c r="E104" s="101" t="s">
        <v>52</v>
      </c>
      <c r="F104" s="101" t="s">
        <v>269</v>
      </c>
      <c r="G104" s="105" t="s">
        <v>541</v>
      </c>
      <c r="H104" s="105" t="str">
        <f t="shared" ref="H104:H105" si="49">G104</f>
        <v>2016 한국만화사 기록수집(구술채록) 용역</v>
      </c>
      <c r="I104" s="105" t="s">
        <v>542</v>
      </c>
      <c r="J104" s="18">
        <v>20000000</v>
      </c>
      <c r="K104" s="102">
        <v>42508</v>
      </c>
      <c r="L104" s="105" t="s">
        <v>577</v>
      </c>
      <c r="M104" s="20">
        <v>0.9</v>
      </c>
      <c r="N104" s="101" t="s">
        <v>242</v>
      </c>
      <c r="O104" s="101" t="s">
        <v>117</v>
      </c>
      <c r="P104" s="101" t="s">
        <v>118</v>
      </c>
      <c r="Q104" s="101" t="s">
        <v>275</v>
      </c>
      <c r="R104" s="59">
        <v>20000000</v>
      </c>
      <c r="S104" s="40">
        <v>19929700</v>
      </c>
      <c r="T104" s="102">
        <v>42513</v>
      </c>
      <c r="U104" s="105">
        <v>2</v>
      </c>
      <c r="V104" s="105" t="s">
        <v>543</v>
      </c>
      <c r="W104" s="105" t="s">
        <v>544</v>
      </c>
      <c r="X104" s="40">
        <v>18000000</v>
      </c>
      <c r="Y104" s="102">
        <v>42509</v>
      </c>
      <c r="Z104" s="105" t="s">
        <v>543</v>
      </c>
      <c r="AA104" s="101" t="s">
        <v>545</v>
      </c>
      <c r="AB104" s="105" t="s">
        <v>544</v>
      </c>
      <c r="AC104" s="105">
        <v>1</v>
      </c>
      <c r="AD104" s="1">
        <v>42517</v>
      </c>
      <c r="AE104" s="1">
        <v>42517</v>
      </c>
      <c r="AF104" s="1">
        <v>42704</v>
      </c>
      <c r="AG104" s="18">
        <v>18000000</v>
      </c>
      <c r="AH104" s="61">
        <f t="shared" si="48"/>
        <v>0.90317465892612536</v>
      </c>
      <c r="AI104" s="101"/>
      <c r="AJ104" s="48"/>
      <c r="AK104" s="101"/>
      <c r="AL104" s="101"/>
      <c r="AM104" s="101"/>
      <c r="AN104" s="103"/>
      <c r="AO104" s="101"/>
      <c r="AP104" s="14"/>
      <c r="AQ104" s="104" t="str">
        <f t="shared" si="45"/>
        <v>심리나</v>
      </c>
      <c r="AR104" s="16"/>
      <c r="AS104" s="16"/>
      <c r="AT104" s="7"/>
      <c r="AU104" s="14"/>
      <c r="AV104" s="16"/>
      <c r="AW104" s="14"/>
      <c r="AX104" s="92"/>
      <c r="AY104" s="82"/>
      <c r="AZ104" s="75"/>
      <c r="BA104" s="82"/>
      <c r="BB104" s="75"/>
      <c r="BC104" s="82"/>
      <c r="BD104" s="75"/>
      <c r="BE104" s="82"/>
      <c r="BF104" s="75"/>
      <c r="BG104" s="82"/>
      <c r="BH104" s="75"/>
      <c r="BI104" s="82"/>
      <c r="BJ104" s="75"/>
      <c r="BK104" s="82"/>
    </row>
    <row r="105" spans="1:63" ht="29.25" customHeight="1">
      <c r="A105" s="104">
        <v>99</v>
      </c>
      <c r="B105" s="101" t="s">
        <v>75</v>
      </c>
      <c r="C105" s="101" t="s">
        <v>103</v>
      </c>
      <c r="D105" s="1">
        <v>42513</v>
      </c>
      <c r="E105" s="101" t="s">
        <v>52</v>
      </c>
      <c r="F105" s="101" t="s">
        <v>60</v>
      </c>
      <c r="G105" s="105" t="s">
        <v>546</v>
      </c>
      <c r="H105" s="105" t="str">
        <f t="shared" si="49"/>
        <v>흡수식 냉동기 세관작업</v>
      </c>
      <c r="I105" s="105" t="s">
        <v>547</v>
      </c>
      <c r="J105" s="18">
        <v>6670000</v>
      </c>
      <c r="K105" s="102"/>
      <c r="L105" s="105"/>
      <c r="M105" s="20"/>
      <c r="N105" s="101"/>
      <c r="O105" s="101"/>
      <c r="P105" s="101"/>
      <c r="Q105" s="101"/>
      <c r="R105" s="59"/>
      <c r="S105" s="40"/>
      <c r="T105" s="102"/>
      <c r="U105" s="105"/>
      <c r="V105" s="105"/>
      <c r="W105" s="105"/>
      <c r="X105" s="40"/>
      <c r="Y105" s="102"/>
      <c r="Z105" s="105" t="s">
        <v>548</v>
      </c>
      <c r="AA105" s="101" t="s">
        <v>549</v>
      </c>
      <c r="AB105" s="105" t="s">
        <v>550</v>
      </c>
      <c r="AC105" s="105"/>
      <c r="AD105" s="1">
        <v>42520</v>
      </c>
      <c r="AE105" s="1">
        <v>42520</v>
      </c>
      <c r="AF105" s="1">
        <v>42531</v>
      </c>
      <c r="AG105" s="18">
        <v>6430000</v>
      </c>
      <c r="AH105" s="61">
        <f t="shared" ref="AH105:AH112" si="50">SUM(AG105/J105)</f>
        <v>0.9640179910044977</v>
      </c>
      <c r="AI105" s="101"/>
      <c r="AJ105" s="48"/>
      <c r="AK105" s="101"/>
      <c r="AL105" s="101"/>
      <c r="AM105" s="101"/>
      <c r="AN105" s="103"/>
      <c r="AO105" s="101"/>
      <c r="AP105" s="14"/>
      <c r="AQ105" s="104" t="str">
        <f t="shared" si="45"/>
        <v>이인철</v>
      </c>
      <c r="AR105" s="16">
        <v>42531</v>
      </c>
      <c r="AS105" s="16">
        <v>42537</v>
      </c>
      <c r="AT105" s="7"/>
      <c r="AU105" s="14"/>
      <c r="AV105" s="16">
        <v>42541</v>
      </c>
      <c r="AW105" s="14">
        <f t="shared" ref="AW105:AW112" si="51">SUM(AG105-AU105)</f>
        <v>6430000</v>
      </c>
      <c r="AX105" s="92"/>
      <c r="AY105" s="82"/>
      <c r="AZ105" s="75"/>
      <c r="BA105" s="82"/>
      <c r="BB105" s="75"/>
      <c r="BC105" s="82"/>
      <c r="BD105" s="75"/>
      <c r="BE105" s="82"/>
      <c r="BF105" s="75"/>
      <c r="BG105" s="82"/>
      <c r="BH105" s="75"/>
      <c r="BI105" s="82"/>
      <c r="BJ105" s="75"/>
      <c r="BK105" s="82"/>
    </row>
    <row r="106" spans="1:63" ht="29.25" customHeight="1">
      <c r="A106" s="104">
        <v>100</v>
      </c>
      <c r="B106" s="101" t="s">
        <v>139</v>
      </c>
      <c r="C106" s="101" t="s">
        <v>140</v>
      </c>
      <c r="D106" s="1">
        <v>42520</v>
      </c>
      <c r="E106" s="101" t="s">
        <v>91</v>
      </c>
      <c r="F106" s="101" t="s">
        <v>60</v>
      </c>
      <c r="G106" s="105" t="s">
        <v>585</v>
      </c>
      <c r="H106" s="105" t="str">
        <f>G106</f>
        <v>일본 한국문화원 협조를 위한 도서구입</v>
      </c>
      <c r="I106" s="105" t="s">
        <v>586</v>
      </c>
      <c r="J106" s="18">
        <v>2225400</v>
      </c>
      <c r="K106" s="102"/>
      <c r="L106" s="105"/>
      <c r="M106" s="20"/>
      <c r="N106" s="101"/>
      <c r="O106" s="101"/>
      <c r="P106" s="101"/>
      <c r="Q106" s="101"/>
      <c r="R106" s="59"/>
      <c r="S106" s="40"/>
      <c r="T106" s="102"/>
      <c r="U106" s="105"/>
      <c r="V106" s="105"/>
      <c r="W106" s="105"/>
      <c r="X106" s="40"/>
      <c r="Y106" s="102"/>
      <c r="Z106" s="105" t="s">
        <v>340</v>
      </c>
      <c r="AA106" s="101" t="s">
        <v>341</v>
      </c>
      <c r="AB106" s="105" t="s">
        <v>342</v>
      </c>
      <c r="AC106" s="105"/>
      <c r="AD106" s="1">
        <v>42520</v>
      </c>
      <c r="AE106" s="1"/>
      <c r="AF106" s="1">
        <v>42531</v>
      </c>
      <c r="AG106" s="18">
        <v>2002860</v>
      </c>
      <c r="AH106" s="61">
        <f t="shared" si="50"/>
        <v>0.9</v>
      </c>
      <c r="AI106" s="101"/>
      <c r="AJ106" s="48"/>
      <c r="AK106" s="101"/>
      <c r="AL106" s="101"/>
      <c r="AM106" s="101"/>
      <c r="AN106" s="103"/>
      <c r="AO106" s="101"/>
      <c r="AP106" s="14"/>
      <c r="AQ106" s="104" t="str">
        <f>C106</f>
        <v>김연희</v>
      </c>
      <c r="AR106" s="16">
        <v>42531</v>
      </c>
      <c r="AS106" s="16">
        <v>42537</v>
      </c>
      <c r="AT106" s="7"/>
      <c r="AU106" s="14"/>
      <c r="AV106" s="16">
        <v>42544</v>
      </c>
      <c r="AW106" s="14">
        <f t="shared" si="51"/>
        <v>2002860</v>
      </c>
      <c r="AX106" s="92"/>
      <c r="AY106" s="82"/>
      <c r="AZ106" s="75"/>
      <c r="BA106" s="82"/>
      <c r="BB106" s="75"/>
      <c r="BC106" s="82"/>
      <c r="BD106" s="75"/>
      <c r="BE106" s="82"/>
      <c r="BF106" s="75"/>
      <c r="BG106" s="82"/>
      <c r="BH106" s="75"/>
      <c r="BI106" s="82"/>
      <c r="BJ106" s="75"/>
      <c r="BK106" s="82"/>
    </row>
    <row r="107" spans="1:63" ht="29.25" customHeight="1">
      <c r="A107" s="104">
        <v>101</v>
      </c>
      <c r="B107" s="101" t="s">
        <v>83</v>
      </c>
      <c r="C107" s="101" t="s">
        <v>259</v>
      </c>
      <c r="D107" s="1">
        <v>42522</v>
      </c>
      <c r="E107" s="101" t="s">
        <v>91</v>
      </c>
      <c r="F107" s="101" t="s">
        <v>60</v>
      </c>
      <c r="G107" s="105" t="s">
        <v>637</v>
      </c>
      <c r="H107" s="105" t="str">
        <f>G107</f>
        <v>한국만화박물관 캐릭터 인형탈 제작</v>
      </c>
      <c r="I107" s="105" t="s">
        <v>638</v>
      </c>
      <c r="J107" s="18">
        <v>3960000</v>
      </c>
      <c r="K107" s="102"/>
      <c r="L107" s="105"/>
      <c r="M107" s="20"/>
      <c r="N107" s="101"/>
      <c r="O107" s="101"/>
      <c r="P107" s="101"/>
      <c r="Q107" s="101"/>
      <c r="R107" s="59"/>
      <c r="S107" s="40"/>
      <c r="T107" s="102"/>
      <c r="U107" s="105"/>
      <c r="V107" s="105"/>
      <c r="W107" s="105"/>
      <c r="X107" s="40"/>
      <c r="Y107" s="102"/>
      <c r="Z107" s="105" t="s">
        <v>639</v>
      </c>
      <c r="AA107" s="101" t="s">
        <v>640</v>
      </c>
      <c r="AB107" s="105" t="s">
        <v>641</v>
      </c>
      <c r="AC107" s="105"/>
      <c r="AD107" s="1">
        <v>42522</v>
      </c>
      <c r="AE107" s="1"/>
      <c r="AF107" s="1">
        <v>42551</v>
      </c>
      <c r="AG107" s="18">
        <v>3740000</v>
      </c>
      <c r="AH107" s="61">
        <f t="shared" si="50"/>
        <v>0.94444444444444442</v>
      </c>
      <c r="AI107" s="101"/>
      <c r="AJ107" s="48"/>
      <c r="AK107" s="101"/>
      <c r="AL107" s="101"/>
      <c r="AM107" s="101"/>
      <c r="AN107" s="103"/>
      <c r="AO107" s="101"/>
      <c r="AP107" s="14"/>
      <c r="AQ107" s="104" t="str">
        <f>C107</f>
        <v>김현재</v>
      </c>
      <c r="AR107" s="16">
        <v>42551</v>
      </c>
      <c r="AS107" s="16">
        <v>42555</v>
      </c>
      <c r="AT107" s="7"/>
      <c r="AU107" s="14"/>
      <c r="AV107" s="16">
        <v>42562</v>
      </c>
      <c r="AW107" s="14">
        <f t="shared" si="51"/>
        <v>3740000</v>
      </c>
      <c r="AX107" s="92"/>
      <c r="AY107" s="82"/>
      <c r="AZ107" s="75"/>
      <c r="BA107" s="82"/>
      <c r="BB107" s="75"/>
      <c r="BC107" s="82"/>
      <c r="BD107" s="75"/>
      <c r="BE107" s="82"/>
      <c r="BF107" s="75"/>
      <c r="BG107" s="82"/>
      <c r="BH107" s="75"/>
      <c r="BI107" s="82"/>
      <c r="BJ107" s="75"/>
      <c r="BK107" s="82"/>
    </row>
    <row r="108" spans="1:63" ht="29.25" customHeight="1">
      <c r="A108" s="104">
        <v>102</v>
      </c>
      <c r="B108" s="101" t="s">
        <v>139</v>
      </c>
      <c r="C108" s="101" t="s">
        <v>166</v>
      </c>
      <c r="D108" s="1">
        <v>42522</v>
      </c>
      <c r="E108" s="101" t="s">
        <v>52</v>
      </c>
      <c r="F108" s="101" t="s">
        <v>60</v>
      </c>
      <c r="G108" s="105" t="s">
        <v>553</v>
      </c>
      <c r="H108" s="105" t="str">
        <f t="shared" ref="H108:H131" si="52">G108</f>
        <v>2016 부천만화대상 부천시민만화상 온라인 투표 페이지 제작 및 운영 용역</v>
      </c>
      <c r="I108" s="105" t="s">
        <v>556</v>
      </c>
      <c r="J108" s="18">
        <v>1100000</v>
      </c>
      <c r="K108" s="102"/>
      <c r="L108" s="105"/>
      <c r="M108" s="20"/>
      <c r="N108" s="101"/>
      <c r="O108" s="101"/>
      <c r="P108" s="101"/>
      <c r="Q108" s="101"/>
      <c r="R108" s="59"/>
      <c r="S108" s="40"/>
      <c r="T108" s="102"/>
      <c r="U108" s="105"/>
      <c r="V108" s="105"/>
      <c r="W108" s="105"/>
      <c r="X108" s="40"/>
      <c r="Y108" s="102"/>
      <c r="Z108" s="105" t="s">
        <v>106</v>
      </c>
      <c r="AA108" s="133" t="s">
        <v>915</v>
      </c>
      <c r="AB108" s="105" t="s">
        <v>107</v>
      </c>
      <c r="AC108" s="105"/>
      <c r="AD108" s="1">
        <v>42528</v>
      </c>
      <c r="AE108" s="1">
        <v>42528</v>
      </c>
      <c r="AF108" s="1">
        <v>42577</v>
      </c>
      <c r="AG108" s="18">
        <v>1000000</v>
      </c>
      <c r="AH108" s="61">
        <f t="shared" si="50"/>
        <v>0.90909090909090906</v>
      </c>
      <c r="AI108" s="101"/>
      <c r="AJ108" s="48"/>
      <c r="AK108" s="101"/>
      <c r="AL108" s="101"/>
      <c r="AM108" s="101"/>
      <c r="AN108" s="103"/>
      <c r="AO108" s="101"/>
      <c r="AP108" s="14"/>
      <c r="AQ108" s="104" t="s">
        <v>338</v>
      </c>
      <c r="AR108" s="16">
        <v>42577</v>
      </c>
      <c r="AS108" s="16">
        <v>42580</v>
      </c>
      <c r="AT108" s="7"/>
      <c r="AU108" s="14"/>
      <c r="AV108" s="16">
        <v>42598</v>
      </c>
      <c r="AW108" s="14">
        <f t="shared" si="51"/>
        <v>1000000</v>
      </c>
      <c r="AX108" s="92"/>
      <c r="AY108" s="82"/>
      <c r="AZ108" s="75"/>
      <c r="BA108" s="82"/>
      <c r="BB108" s="75"/>
      <c r="BC108" s="82"/>
      <c r="BD108" s="75"/>
      <c r="BE108" s="82"/>
      <c r="BF108" s="75"/>
      <c r="BG108" s="82"/>
      <c r="BH108" s="75"/>
      <c r="BI108" s="82"/>
      <c r="BJ108" s="75"/>
      <c r="BK108" s="82"/>
    </row>
    <row r="109" spans="1:63" ht="29.25" customHeight="1">
      <c r="A109" s="104">
        <v>103</v>
      </c>
      <c r="B109" s="101" t="s">
        <v>139</v>
      </c>
      <c r="C109" s="101" t="s">
        <v>166</v>
      </c>
      <c r="D109" s="1">
        <v>42522</v>
      </c>
      <c r="E109" s="101" t="s">
        <v>52</v>
      </c>
      <c r="F109" s="101" t="s">
        <v>60</v>
      </c>
      <c r="G109" s="105" t="s">
        <v>554</v>
      </c>
      <c r="H109" s="105" t="str">
        <f t="shared" si="52"/>
        <v>2016 부천만화대상 부천시민만화상 오프라인 투표 운영 용역</v>
      </c>
      <c r="I109" s="105" t="s">
        <v>555</v>
      </c>
      <c r="J109" s="18">
        <v>2365000</v>
      </c>
      <c r="K109" s="102"/>
      <c r="L109" s="105"/>
      <c r="M109" s="20"/>
      <c r="N109" s="101"/>
      <c r="O109" s="101"/>
      <c r="P109" s="101"/>
      <c r="Q109" s="101"/>
      <c r="R109" s="59"/>
      <c r="S109" s="40"/>
      <c r="T109" s="102"/>
      <c r="U109" s="105"/>
      <c r="V109" s="105"/>
      <c r="W109" s="105"/>
      <c r="X109" s="40"/>
      <c r="Y109" s="102"/>
      <c r="Z109" s="105" t="s">
        <v>150</v>
      </c>
      <c r="AA109" s="101" t="s">
        <v>151</v>
      </c>
      <c r="AB109" s="105" t="s">
        <v>152</v>
      </c>
      <c r="AC109" s="105"/>
      <c r="AD109" s="1">
        <v>42528</v>
      </c>
      <c r="AE109" s="1">
        <v>42528</v>
      </c>
      <c r="AF109" s="1">
        <v>42577</v>
      </c>
      <c r="AG109" s="18">
        <v>2200000</v>
      </c>
      <c r="AH109" s="61">
        <f t="shared" si="50"/>
        <v>0.93023255813953487</v>
      </c>
      <c r="AI109" s="101"/>
      <c r="AJ109" s="48"/>
      <c r="AK109" s="101"/>
      <c r="AL109" s="101"/>
      <c r="AM109" s="101"/>
      <c r="AN109" s="103"/>
      <c r="AO109" s="101"/>
      <c r="AP109" s="14"/>
      <c r="AQ109" s="104" t="s">
        <v>338</v>
      </c>
      <c r="AR109" s="16">
        <v>42577</v>
      </c>
      <c r="AS109" s="16">
        <v>42580</v>
      </c>
      <c r="AT109" s="7"/>
      <c r="AU109" s="14"/>
      <c r="AV109" s="16">
        <v>42594</v>
      </c>
      <c r="AW109" s="14">
        <f t="shared" si="51"/>
        <v>2200000</v>
      </c>
      <c r="AX109" s="92"/>
      <c r="AY109" s="82"/>
      <c r="AZ109" s="75"/>
      <c r="BA109" s="82"/>
      <c r="BB109" s="75"/>
      <c r="BC109" s="82"/>
      <c r="BD109" s="75"/>
      <c r="BE109" s="82"/>
      <c r="BF109" s="75"/>
      <c r="BG109" s="82"/>
      <c r="BH109" s="75"/>
      <c r="BI109" s="82"/>
      <c r="BJ109" s="75"/>
      <c r="BK109" s="82"/>
    </row>
    <row r="110" spans="1:63" ht="29.25" customHeight="1">
      <c r="A110" s="104">
        <v>104</v>
      </c>
      <c r="B110" s="101" t="s">
        <v>75</v>
      </c>
      <c r="C110" s="101" t="s">
        <v>103</v>
      </c>
      <c r="D110" s="1">
        <v>42529</v>
      </c>
      <c r="E110" s="101" t="s">
        <v>52</v>
      </c>
      <c r="F110" s="101" t="s">
        <v>60</v>
      </c>
      <c r="G110" s="105" t="s">
        <v>557</v>
      </c>
      <c r="H110" s="105" t="str">
        <f t="shared" si="52"/>
        <v>한국만화영상진흥원 주변 제초작업 및 소독</v>
      </c>
      <c r="I110" s="105" t="s">
        <v>558</v>
      </c>
      <c r="J110" s="18">
        <v>3410000</v>
      </c>
      <c r="K110" s="102"/>
      <c r="L110" s="105"/>
      <c r="M110" s="20"/>
      <c r="N110" s="101"/>
      <c r="O110" s="101"/>
      <c r="P110" s="101"/>
      <c r="Q110" s="101"/>
      <c r="R110" s="59"/>
      <c r="S110" s="40"/>
      <c r="T110" s="102"/>
      <c r="U110" s="105"/>
      <c r="V110" s="105"/>
      <c r="W110" s="105"/>
      <c r="X110" s="40"/>
      <c r="Y110" s="102"/>
      <c r="Z110" s="105" t="s">
        <v>559</v>
      </c>
      <c r="AA110" s="101" t="s">
        <v>629</v>
      </c>
      <c r="AB110" s="105" t="s">
        <v>560</v>
      </c>
      <c r="AC110" s="105"/>
      <c r="AD110" s="1">
        <v>42530</v>
      </c>
      <c r="AE110" s="1">
        <v>42530</v>
      </c>
      <c r="AF110" s="1">
        <v>42534</v>
      </c>
      <c r="AG110" s="18">
        <v>3200000</v>
      </c>
      <c r="AH110" s="61">
        <f t="shared" si="50"/>
        <v>0.93841642228739008</v>
      </c>
      <c r="AI110" s="101"/>
      <c r="AJ110" s="48"/>
      <c r="AK110" s="101"/>
      <c r="AL110" s="101"/>
      <c r="AM110" s="101"/>
      <c r="AN110" s="103"/>
      <c r="AO110" s="101"/>
      <c r="AP110" s="14"/>
      <c r="AQ110" s="104" t="str">
        <f t="shared" ref="AQ110:AQ137" si="53">C110</f>
        <v>이인철</v>
      </c>
      <c r="AR110" s="16">
        <v>42534</v>
      </c>
      <c r="AS110" s="16">
        <v>42541</v>
      </c>
      <c r="AT110" s="7"/>
      <c r="AU110" s="14"/>
      <c r="AV110" s="16">
        <v>42549</v>
      </c>
      <c r="AW110" s="14">
        <f t="shared" si="51"/>
        <v>3200000</v>
      </c>
      <c r="AX110" s="92"/>
      <c r="AY110" s="82"/>
      <c r="AZ110" s="75"/>
      <c r="BA110" s="82"/>
      <c r="BB110" s="75"/>
      <c r="BC110" s="82"/>
      <c r="BD110" s="75"/>
      <c r="BE110" s="82"/>
      <c r="BF110" s="75"/>
      <c r="BG110" s="82"/>
      <c r="BH110" s="75"/>
      <c r="BI110" s="82"/>
      <c r="BJ110" s="75"/>
      <c r="BK110" s="82"/>
    </row>
    <row r="111" spans="1:63" ht="29.25" customHeight="1">
      <c r="A111" s="104">
        <v>105</v>
      </c>
      <c r="B111" s="101" t="s">
        <v>505</v>
      </c>
      <c r="C111" s="101" t="s">
        <v>146</v>
      </c>
      <c r="D111" s="1">
        <v>42524</v>
      </c>
      <c r="E111" s="101" t="s">
        <v>52</v>
      </c>
      <c r="F111" s="101" t="s">
        <v>60</v>
      </c>
      <c r="G111" s="105" t="s">
        <v>562</v>
      </c>
      <c r="H111" s="105" t="str">
        <f t="shared" si="52"/>
        <v>만화애니활용 지역특화사업을 위한 행정복지센터 만화카페 디자인 용역</v>
      </c>
      <c r="I111" s="105" t="s">
        <v>561</v>
      </c>
      <c r="J111" s="18">
        <v>4800000</v>
      </c>
      <c r="K111" s="102"/>
      <c r="L111" s="105"/>
      <c r="M111" s="20"/>
      <c r="N111" s="101"/>
      <c r="O111" s="101"/>
      <c r="P111" s="101"/>
      <c r="Q111" s="101"/>
      <c r="R111" s="59"/>
      <c r="S111" s="40"/>
      <c r="T111" s="102"/>
      <c r="U111" s="105"/>
      <c r="V111" s="105"/>
      <c r="W111" s="105"/>
      <c r="X111" s="40"/>
      <c r="Y111" s="102"/>
      <c r="Z111" s="105" t="s">
        <v>333</v>
      </c>
      <c r="AA111" s="101" t="s">
        <v>335</v>
      </c>
      <c r="AB111" s="105" t="s">
        <v>334</v>
      </c>
      <c r="AC111" s="105"/>
      <c r="AD111" s="1">
        <v>42531</v>
      </c>
      <c r="AE111" s="1">
        <v>42531</v>
      </c>
      <c r="AF111" s="1">
        <v>42551</v>
      </c>
      <c r="AG111" s="18">
        <v>4500000</v>
      </c>
      <c r="AH111" s="61">
        <f t="shared" si="50"/>
        <v>0.9375</v>
      </c>
      <c r="AI111" s="101"/>
      <c r="AJ111" s="48"/>
      <c r="AK111" s="101"/>
      <c r="AL111" s="101"/>
      <c r="AM111" s="101"/>
      <c r="AN111" s="103"/>
      <c r="AO111" s="101"/>
      <c r="AP111" s="14"/>
      <c r="AQ111" s="104" t="str">
        <f t="shared" si="53"/>
        <v>이소현</v>
      </c>
      <c r="AR111" s="16">
        <v>42544</v>
      </c>
      <c r="AS111" s="16">
        <v>42555</v>
      </c>
      <c r="AT111" s="7"/>
      <c r="AU111" s="14"/>
      <c r="AV111" s="16">
        <v>42559</v>
      </c>
      <c r="AW111" s="14">
        <f t="shared" si="51"/>
        <v>4500000</v>
      </c>
      <c r="AX111" s="92"/>
      <c r="AY111" s="82"/>
      <c r="AZ111" s="75"/>
      <c r="BA111" s="82"/>
      <c r="BB111" s="75"/>
      <c r="BC111" s="82"/>
      <c r="BD111" s="75"/>
      <c r="BE111" s="82"/>
      <c r="BF111" s="75"/>
      <c r="BG111" s="82"/>
      <c r="BH111" s="75"/>
      <c r="BI111" s="82"/>
      <c r="BJ111" s="75"/>
      <c r="BK111" s="82"/>
    </row>
    <row r="112" spans="1:63" ht="29.25" customHeight="1">
      <c r="A112" s="104">
        <v>106</v>
      </c>
      <c r="B112" s="101" t="s">
        <v>201</v>
      </c>
      <c r="C112" s="101" t="s">
        <v>354</v>
      </c>
      <c r="D112" s="1">
        <v>42515</v>
      </c>
      <c r="E112" s="101" t="s">
        <v>52</v>
      </c>
      <c r="F112" s="101" t="s">
        <v>60</v>
      </c>
      <c r="G112" s="105" t="s">
        <v>566</v>
      </c>
      <c r="H112" s="105" t="str">
        <f t="shared" si="52"/>
        <v>K-Comics아카데미 '클립스튜디오' 교재개발 용역</v>
      </c>
      <c r="I112" s="105" t="s">
        <v>563</v>
      </c>
      <c r="J112" s="18">
        <v>6280000</v>
      </c>
      <c r="K112" s="102"/>
      <c r="L112" s="105"/>
      <c r="M112" s="20"/>
      <c r="N112" s="101"/>
      <c r="O112" s="101"/>
      <c r="P112" s="101"/>
      <c r="Q112" s="101"/>
      <c r="R112" s="59"/>
      <c r="S112" s="40"/>
      <c r="T112" s="102"/>
      <c r="U112" s="105"/>
      <c r="V112" s="105"/>
      <c r="W112" s="105"/>
      <c r="X112" s="40"/>
      <c r="Y112" s="102"/>
      <c r="Z112" s="105" t="s">
        <v>564</v>
      </c>
      <c r="AA112" s="101" t="s">
        <v>565</v>
      </c>
      <c r="AB112" s="105" t="s">
        <v>564</v>
      </c>
      <c r="AC112" s="105"/>
      <c r="AD112" s="1">
        <v>42531</v>
      </c>
      <c r="AE112" s="1">
        <v>42531</v>
      </c>
      <c r="AF112" s="1">
        <v>42590</v>
      </c>
      <c r="AG112" s="18">
        <v>5900000</v>
      </c>
      <c r="AH112" s="61">
        <f t="shared" si="50"/>
        <v>0.93949044585987262</v>
      </c>
      <c r="AI112" s="101"/>
      <c r="AJ112" s="48"/>
      <c r="AK112" s="101"/>
      <c r="AL112" s="101"/>
      <c r="AM112" s="101"/>
      <c r="AN112" s="103"/>
      <c r="AO112" s="101"/>
      <c r="AP112" s="14"/>
      <c r="AQ112" s="104" t="str">
        <f t="shared" si="53"/>
        <v>김보금</v>
      </c>
      <c r="AR112" s="16">
        <v>42590</v>
      </c>
      <c r="AS112" s="16">
        <v>42590</v>
      </c>
      <c r="AT112" s="7"/>
      <c r="AU112" s="14"/>
      <c r="AV112" s="16">
        <v>42599</v>
      </c>
      <c r="AW112" s="14">
        <f t="shared" si="51"/>
        <v>5900000</v>
      </c>
      <c r="AX112" s="92"/>
      <c r="AY112" s="82"/>
      <c r="AZ112" s="75"/>
      <c r="BA112" s="82"/>
      <c r="BB112" s="75"/>
      <c r="BC112" s="82"/>
      <c r="BD112" s="75"/>
      <c r="BE112" s="82"/>
      <c r="BF112" s="75"/>
      <c r="BG112" s="82"/>
      <c r="BH112" s="75"/>
      <c r="BI112" s="82"/>
      <c r="BJ112" s="75"/>
      <c r="BK112" s="82"/>
    </row>
    <row r="113" spans="1:63" ht="29.25" customHeight="1">
      <c r="A113" s="104">
        <v>107</v>
      </c>
      <c r="B113" s="101" t="s">
        <v>201</v>
      </c>
      <c r="C113" s="101" t="s">
        <v>535</v>
      </c>
      <c r="D113" s="1">
        <v>42486</v>
      </c>
      <c r="E113" s="101" t="s">
        <v>52</v>
      </c>
      <c r="F113" s="101" t="s">
        <v>238</v>
      </c>
      <c r="G113" s="105" t="s">
        <v>572</v>
      </c>
      <c r="H113" s="105" t="str">
        <f t="shared" si="52"/>
        <v>2016년 디지털만화 저작권 보호 캠페인 사업 위탁 운영</v>
      </c>
      <c r="I113" s="105" t="s">
        <v>573</v>
      </c>
      <c r="J113" s="18">
        <v>64000000</v>
      </c>
      <c r="K113" s="102">
        <v>42500</v>
      </c>
      <c r="L113" s="105" t="s">
        <v>402</v>
      </c>
      <c r="M113" s="20"/>
      <c r="N113" s="101" t="s">
        <v>242</v>
      </c>
      <c r="O113" s="101" t="s">
        <v>117</v>
      </c>
      <c r="P113" s="101" t="s">
        <v>118</v>
      </c>
      <c r="Q113" s="101" t="s">
        <v>574</v>
      </c>
      <c r="R113" s="59">
        <v>64000000</v>
      </c>
      <c r="S113" s="40">
        <v>64000000</v>
      </c>
      <c r="T113" s="102">
        <v>42510</v>
      </c>
      <c r="U113" s="105">
        <v>2</v>
      </c>
      <c r="V113" s="105" t="s">
        <v>575</v>
      </c>
      <c r="W113" s="105" t="s">
        <v>576</v>
      </c>
      <c r="X113" s="40">
        <v>60733000</v>
      </c>
      <c r="Y113" s="102">
        <v>42510</v>
      </c>
      <c r="Z113" s="105" t="s">
        <v>575</v>
      </c>
      <c r="AA113" s="101" t="s">
        <v>578</v>
      </c>
      <c r="AB113" s="105" t="s">
        <v>576</v>
      </c>
      <c r="AC113" s="105"/>
      <c r="AD113" s="1">
        <v>42531</v>
      </c>
      <c r="AE113" s="1">
        <v>42531</v>
      </c>
      <c r="AF113" s="1">
        <v>42735</v>
      </c>
      <c r="AG113" s="18">
        <v>60733000</v>
      </c>
      <c r="AH113" s="61">
        <f t="shared" ref="AH113" si="54">SUM(AG113/S113)</f>
        <v>0.94895312499999995</v>
      </c>
      <c r="AI113" s="101"/>
      <c r="AJ113" s="48"/>
      <c r="AK113" s="101"/>
      <c r="AL113" s="101"/>
      <c r="AM113" s="101"/>
      <c r="AN113" s="103"/>
      <c r="AO113" s="101"/>
      <c r="AP113" s="14"/>
      <c r="AQ113" s="104" t="str">
        <f t="shared" si="53"/>
        <v>홍현지</v>
      </c>
      <c r="AR113" s="16"/>
      <c r="AS113" s="16"/>
      <c r="AT113" s="7">
        <v>42551</v>
      </c>
      <c r="AU113" s="14">
        <v>42513100</v>
      </c>
      <c r="AV113" s="16"/>
      <c r="AW113" s="14"/>
      <c r="AX113" s="92"/>
      <c r="AY113" s="82"/>
      <c r="AZ113" s="75"/>
      <c r="BA113" s="82"/>
      <c r="BB113" s="75"/>
      <c r="BC113" s="82"/>
      <c r="BD113" s="75"/>
      <c r="BE113" s="82"/>
      <c r="BF113" s="75"/>
      <c r="BG113" s="82"/>
      <c r="BH113" s="75"/>
      <c r="BI113" s="82"/>
      <c r="BJ113" s="75"/>
      <c r="BK113" s="82"/>
    </row>
    <row r="114" spans="1:63" ht="29.25" customHeight="1">
      <c r="A114" s="104">
        <v>108</v>
      </c>
      <c r="B114" s="101" t="s">
        <v>75</v>
      </c>
      <c r="C114" s="101" t="s">
        <v>349</v>
      </c>
      <c r="D114" s="1">
        <v>42530</v>
      </c>
      <c r="E114" s="101" t="s">
        <v>195</v>
      </c>
      <c r="F114" s="101" t="s">
        <v>60</v>
      </c>
      <c r="G114" s="105" t="s">
        <v>567</v>
      </c>
      <c r="H114" s="105" t="str">
        <f t="shared" si="52"/>
        <v>지상주차장 화단 철거 공사</v>
      </c>
      <c r="I114" s="105" t="s">
        <v>568</v>
      </c>
      <c r="J114" s="18">
        <v>3300000</v>
      </c>
      <c r="K114" s="102"/>
      <c r="L114" s="105"/>
      <c r="M114" s="20"/>
      <c r="N114" s="101"/>
      <c r="O114" s="101"/>
      <c r="P114" s="101"/>
      <c r="Q114" s="101"/>
      <c r="R114" s="59"/>
      <c r="S114" s="40"/>
      <c r="T114" s="102"/>
      <c r="U114" s="105"/>
      <c r="V114" s="105"/>
      <c r="W114" s="105"/>
      <c r="X114" s="40"/>
      <c r="Y114" s="102"/>
      <c r="Z114" s="105" t="s">
        <v>570</v>
      </c>
      <c r="AA114" s="101" t="s">
        <v>571</v>
      </c>
      <c r="AB114" s="105" t="s">
        <v>569</v>
      </c>
      <c r="AC114" s="105"/>
      <c r="AD114" s="1">
        <v>42535</v>
      </c>
      <c r="AE114" s="1">
        <v>42536</v>
      </c>
      <c r="AF114" s="1">
        <v>42549</v>
      </c>
      <c r="AG114" s="18">
        <v>2997500</v>
      </c>
      <c r="AH114" s="61">
        <f t="shared" ref="AH114:AH123" si="55">SUM(AG114/J114)</f>
        <v>0.90833333333333333</v>
      </c>
      <c r="AI114" s="101"/>
      <c r="AJ114" s="48"/>
      <c r="AK114" s="101"/>
      <c r="AL114" s="101"/>
      <c r="AM114" s="101"/>
      <c r="AN114" s="103"/>
      <c r="AO114" s="101"/>
      <c r="AP114" s="14"/>
      <c r="AQ114" s="104" t="str">
        <f t="shared" si="53"/>
        <v>정기선</v>
      </c>
      <c r="AR114" s="16">
        <v>42549</v>
      </c>
      <c r="AS114" s="16">
        <v>42556</v>
      </c>
      <c r="AT114" s="7"/>
      <c r="AU114" s="14"/>
      <c r="AV114" s="16">
        <v>42566</v>
      </c>
      <c r="AW114" s="14">
        <f>SUM(AG114-AU114)</f>
        <v>2997500</v>
      </c>
      <c r="AX114" s="92"/>
      <c r="AY114" s="82"/>
      <c r="AZ114" s="75"/>
      <c r="BA114" s="82"/>
      <c r="BB114" s="75"/>
      <c r="BC114" s="82"/>
      <c r="BD114" s="75"/>
      <c r="BE114" s="82"/>
      <c r="BF114" s="75"/>
      <c r="BG114" s="82"/>
      <c r="BH114" s="75"/>
      <c r="BI114" s="82"/>
      <c r="BJ114" s="75"/>
      <c r="BK114" s="82"/>
    </row>
    <row r="115" spans="1:63" ht="29.25" customHeight="1">
      <c r="A115" s="104">
        <v>109</v>
      </c>
      <c r="B115" s="101" t="s">
        <v>83</v>
      </c>
      <c r="C115" s="101" t="s">
        <v>374</v>
      </c>
      <c r="D115" s="1">
        <v>42534</v>
      </c>
      <c r="E115" s="101" t="s">
        <v>52</v>
      </c>
      <c r="F115" s="101" t="s">
        <v>60</v>
      </c>
      <c r="G115" s="105" t="s">
        <v>579</v>
      </c>
      <c r="H115" s="105" t="str">
        <f t="shared" si="52"/>
        <v>특별전시 지슬원화전 전시 및 홍보사인 제작 설치 용역</v>
      </c>
      <c r="I115" s="105" t="s">
        <v>580</v>
      </c>
      <c r="J115" s="18">
        <v>6600000</v>
      </c>
      <c r="K115" s="102"/>
      <c r="L115" s="105"/>
      <c r="M115" s="20"/>
      <c r="N115" s="101"/>
      <c r="O115" s="101"/>
      <c r="P115" s="101"/>
      <c r="Q115" s="101"/>
      <c r="R115" s="59"/>
      <c r="S115" s="40"/>
      <c r="T115" s="102"/>
      <c r="U115" s="105"/>
      <c r="V115" s="105"/>
      <c r="W115" s="105"/>
      <c r="X115" s="40"/>
      <c r="Y115" s="102"/>
      <c r="Z115" s="105" t="s">
        <v>581</v>
      </c>
      <c r="AA115" s="101" t="s">
        <v>592</v>
      </c>
      <c r="AB115" s="105" t="s">
        <v>582</v>
      </c>
      <c r="AC115" s="105"/>
      <c r="AD115" s="1">
        <v>42536</v>
      </c>
      <c r="AE115" s="1">
        <v>42536</v>
      </c>
      <c r="AF115" s="1">
        <v>42545</v>
      </c>
      <c r="AG115" s="18">
        <v>6000000</v>
      </c>
      <c r="AH115" s="61">
        <f t="shared" si="55"/>
        <v>0.90909090909090906</v>
      </c>
      <c r="AI115" s="101"/>
      <c r="AJ115" s="48"/>
      <c r="AK115" s="101"/>
      <c r="AL115" s="101"/>
      <c r="AM115" s="101"/>
      <c r="AN115" s="103"/>
      <c r="AO115" s="101"/>
      <c r="AP115" s="14"/>
      <c r="AQ115" s="104" t="str">
        <f t="shared" si="53"/>
        <v>최은영</v>
      </c>
      <c r="AR115" s="16">
        <v>42544</v>
      </c>
      <c r="AS115" s="16">
        <v>42544</v>
      </c>
      <c r="AT115" s="7"/>
      <c r="AU115" s="14"/>
      <c r="AV115" s="16">
        <v>42549</v>
      </c>
      <c r="AW115" s="14">
        <f>SUM(AG115-AU115)</f>
        <v>6000000</v>
      </c>
      <c r="AX115" s="92"/>
      <c r="AY115" s="82"/>
      <c r="AZ115" s="75"/>
      <c r="BA115" s="82"/>
      <c r="BB115" s="75"/>
      <c r="BC115" s="82"/>
      <c r="BD115" s="75"/>
      <c r="BE115" s="82"/>
      <c r="BF115" s="75"/>
      <c r="BG115" s="82"/>
      <c r="BH115" s="75"/>
      <c r="BI115" s="82"/>
      <c r="BJ115" s="75"/>
      <c r="BK115" s="82"/>
    </row>
    <row r="116" spans="1:63" ht="29.25" customHeight="1">
      <c r="A116" s="104">
        <v>110</v>
      </c>
      <c r="B116" s="101" t="s">
        <v>75</v>
      </c>
      <c r="C116" s="101" t="s">
        <v>216</v>
      </c>
      <c r="D116" s="1">
        <v>42536</v>
      </c>
      <c r="E116" s="101" t="s">
        <v>52</v>
      </c>
      <c r="F116" s="101" t="s">
        <v>60</v>
      </c>
      <c r="G116" s="105" t="s">
        <v>609</v>
      </c>
      <c r="H116" s="105" t="str">
        <f t="shared" si="52"/>
        <v>승강기 유상부품(도어이탈방지) 추가설치</v>
      </c>
      <c r="I116" s="105" t="s">
        <v>610</v>
      </c>
      <c r="J116" s="18">
        <v>484000</v>
      </c>
      <c r="K116" s="102"/>
      <c r="L116" s="105"/>
      <c r="M116" s="20"/>
      <c r="N116" s="101"/>
      <c r="O116" s="101"/>
      <c r="P116" s="101"/>
      <c r="Q116" s="101"/>
      <c r="R116" s="59"/>
      <c r="S116" s="40"/>
      <c r="T116" s="102"/>
      <c r="U116" s="105"/>
      <c r="V116" s="105"/>
      <c r="W116" s="105"/>
      <c r="X116" s="40"/>
      <c r="Y116" s="102"/>
      <c r="Z116" s="105" t="s">
        <v>100</v>
      </c>
      <c r="AA116" s="101" t="s">
        <v>101</v>
      </c>
      <c r="AB116" s="105" t="s">
        <v>102</v>
      </c>
      <c r="AC116" s="105"/>
      <c r="AD116" s="1">
        <v>42536</v>
      </c>
      <c r="AE116" s="1">
        <v>42536</v>
      </c>
      <c r="AF116" s="1">
        <v>42545</v>
      </c>
      <c r="AG116" s="18">
        <v>440000</v>
      </c>
      <c r="AH116" s="61">
        <f t="shared" si="55"/>
        <v>0.90909090909090906</v>
      </c>
      <c r="AI116" s="101"/>
      <c r="AJ116" s="48"/>
      <c r="AK116" s="101"/>
      <c r="AL116" s="101"/>
      <c r="AM116" s="101"/>
      <c r="AN116" s="103"/>
      <c r="AO116" s="101"/>
      <c r="AP116" s="14"/>
      <c r="AQ116" s="104" t="str">
        <f t="shared" si="53"/>
        <v>김광수</v>
      </c>
      <c r="AR116" s="16">
        <v>42543</v>
      </c>
      <c r="AS116" s="16">
        <v>42543</v>
      </c>
      <c r="AT116" s="7"/>
      <c r="AU116" s="14"/>
      <c r="AV116" s="16">
        <v>42551</v>
      </c>
      <c r="AW116" s="14">
        <f>SUM(AG116-AU116)</f>
        <v>440000</v>
      </c>
      <c r="AX116" s="92"/>
      <c r="AY116" s="82"/>
      <c r="AZ116" s="75"/>
      <c r="BA116" s="82"/>
      <c r="BB116" s="75"/>
      <c r="BC116" s="82"/>
      <c r="BD116" s="75"/>
      <c r="BE116" s="82"/>
      <c r="BF116" s="75"/>
      <c r="BG116" s="82"/>
      <c r="BH116" s="75"/>
      <c r="BI116" s="82"/>
      <c r="BJ116" s="75"/>
      <c r="BK116" s="82"/>
    </row>
    <row r="117" spans="1:63" ht="29.25" customHeight="1">
      <c r="A117" s="104">
        <v>111</v>
      </c>
      <c r="B117" s="101" t="s">
        <v>83</v>
      </c>
      <c r="C117" s="101" t="s">
        <v>176</v>
      </c>
      <c r="D117" s="1">
        <v>42531</v>
      </c>
      <c r="E117" s="101" t="s">
        <v>91</v>
      </c>
      <c r="F117" s="101" t="s">
        <v>60</v>
      </c>
      <c r="G117" s="105" t="s">
        <v>594</v>
      </c>
      <c r="H117" s="105" t="str">
        <f t="shared" si="52"/>
        <v>한국만화박물관 출력용 입장권 제작 구매</v>
      </c>
      <c r="I117" s="105" t="s">
        <v>595</v>
      </c>
      <c r="J117" s="18">
        <v>2629000</v>
      </c>
      <c r="K117" s="102"/>
      <c r="L117" s="105"/>
      <c r="M117" s="20"/>
      <c r="N117" s="101"/>
      <c r="O117" s="101"/>
      <c r="P117" s="101"/>
      <c r="Q117" s="101"/>
      <c r="R117" s="59"/>
      <c r="S117" s="40"/>
      <c r="T117" s="102"/>
      <c r="U117" s="105"/>
      <c r="V117" s="105"/>
      <c r="W117" s="105"/>
      <c r="X117" s="40"/>
      <c r="Y117" s="102"/>
      <c r="Z117" s="105" t="s">
        <v>596</v>
      </c>
      <c r="AA117" s="101" t="s">
        <v>597</v>
      </c>
      <c r="AB117" s="105" t="s">
        <v>598</v>
      </c>
      <c r="AC117" s="105"/>
      <c r="AD117" s="1">
        <v>42542</v>
      </c>
      <c r="AE117" s="1"/>
      <c r="AF117" s="1">
        <v>42545</v>
      </c>
      <c r="AG117" s="18">
        <v>2046000</v>
      </c>
      <c r="AH117" s="61">
        <f t="shared" si="55"/>
        <v>0.77824267782426781</v>
      </c>
      <c r="AI117" s="101"/>
      <c r="AJ117" s="48"/>
      <c r="AK117" s="101"/>
      <c r="AL117" s="101"/>
      <c r="AM117" s="101"/>
      <c r="AN117" s="103"/>
      <c r="AO117" s="101"/>
      <c r="AP117" s="14"/>
      <c r="AQ117" s="104" t="str">
        <f t="shared" si="53"/>
        <v>방희정</v>
      </c>
      <c r="AR117" s="16">
        <v>42545</v>
      </c>
      <c r="AS117" s="16">
        <v>42551</v>
      </c>
      <c r="AT117" s="7"/>
      <c r="AU117" s="14"/>
      <c r="AV117" s="16">
        <v>42556</v>
      </c>
      <c r="AW117" s="14">
        <f>SUM(AG117-AU117)</f>
        <v>2046000</v>
      </c>
      <c r="AX117" s="92"/>
      <c r="AY117" s="82"/>
      <c r="AZ117" s="75"/>
      <c r="BA117" s="82"/>
      <c r="BB117" s="75"/>
      <c r="BC117" s="82"/>
      <c r="BD117" s="75"/>
      <c r="BE117" s="82"/>
      <c r="BF117" s="75"/>
      <c r="BG117" s="82"/>
      <c r="BH117" s="75"/>
      <c r="BI117" s="82"/>
      <c r="BJ117" s="75"/>
      <c r="BK117" s="82"/>
    </row>
    <row r="118" spans="1:63" ht="29.25" customHeight="1">
      <c r="A118" s="104">
        <v>112</v>
      </c>
      <c r="B118" s="101" t="s">
        <v>75</v>
      </c>
      <c r="C118" s="101" t="s">
        <v>103</v>
      </c>
      <c r="D118" s="1">
        <v>42531</v>
      </c>
      <c r="E118" s="101" t="s">
        <v>52</v>
      </c>
      <c r="F118" s="101" t="s">
        <v>60</v>
      </c>
      <c r="G118" s="105" t="s">
        <v>611</v>
      </c>
      <c r="H118" s="105" t="str">
        <f t="shared" si="52"/>
        <v>공조기 베어링 교체</v>
      </c>
      <c r="I118" s="105" t="s">
        <v>595</v>
      </c>
      <c r="J118" s="18">
        <v>1320000</v>
      </c>
      <c r="K118" s="102"/>
      <c r="L118" s="105"/>
      <c r="M118" s="20"/>
      <c r="N118" s="101"/>
      <c r="O118" s="101"/>
      <c r="P118" s="101"/>
      <c r="Q118" s="101"/>
      <c r="R118" s="59"/>
      <c r="S118" s="40"/>
      <c r="T118" s="102"/>
      <c r="U118" s="105"/>
      <c r="V118" s="105"/>
      <c r="W118" s="105"/>
      <c r="X118" s="40"/>
      <c r="Y118" s="102"/>
      <c r="Z118" s="105" t="s">
        <v>612</v>
      </c>
      <c r="AA118" s="101" t="s">
        <v>614</v>
      </c>
      <c r="AB118" s="105" t="s">
        <v>613</v>
      </c>
      <c r="AC118" s="105"/>
      <c r="AD118" s="1">
        <v>42542</v>
      </c>
      <c r="AE118" s="1">
        <v>42542</v>
      </c>
      <c r="AF118" s="1">
        <v>42545</v>
      </c>
      <c r="AG118" s="18">
        <v>1221000</v>
      </c>
      <c r="AH118" s="61">
        <f t="shared" si="55"/>
        <v>0.92500000000000004</v>
      </c>
      <c r="AI118" s="101"/>
      <c r="AJ118" s="48"/>
      <c r="AK118" s="101"/>
      <c r="AL118" s="101"/>
      <c r="AM118" s="101"/>
      <c r="AN118" s="103"/>
      <c r="AO118" s="101"/>
      <c r="AP118" s="14"/>
      <c r="AQ118" s="104" t="str">
        <f t="shared" si="53"/>
        <v>이인철</v>
      </c>
      <c r="AR118" s="16">
        <v>42544</v>
      </c>
      <c r="AS118" s="16">
        <v>42544</v>
      </c>
      <c r="AT118" s="7"/>
      <c r="AU118" s="14"/>
      <c r="AV118" s="16">
        <v>42551</v>
      </c>
      <c r="AW118" s="14">
        <f>SUM(AG118-AU118)</f>
        <v>1221000</v>
      </c>
      <c r="AX118" s="92"/>
      <c r="AY118" s="82"/>
      <c r="AZ118" s="75"/>
      <c r="BA118" s="82"/>
      <c r="BB118" s="75"/>
      <c r="BC118" s="82"/>
      <c r="BD118" s="75"/>
      <c r="BE118" s="82"/>
      <c r="BF118" s="75"/>
      <c r="BG118" s="82"/>
      <c r="BH118" s="75"/>
      <c r="BI118" s="82"/>
      <c r="BJ118" s="75"/>
      <c r="BK118" s="82"/>
    </row>
    <row r="119" spans="1:63" ht="29.25" customHeight="1">
      <c r="A119" s="104">
        <v>113</v>
      </c>
      <c r="B119" s="101" t="s">
        <v>393</v>
      </c>
      <c r="C119" s="101" t="s">
        <v>615</v>
      </c>
      <c r="D119" s="1">
        <v>42488</v>
      </c>
      <c r="E119" s="101" t="s">
        <v>52</v>
      </c>
      <c r="F119" s="101" t="s">
        <v>623</v>
      </c>
      <c r="G119" s="105" t="s">
        <v>616</v>
      </c>
      <c r="H119" s="105" t="str">
        <f t="shared" si="52"/>
        <v>제19회 부천국제만화축제 총괄대행용역</v>
      </c>
      <c r="I119" s="105" t="s">
        <v>617</v>
      </c>
      <c r="J119" s="18">
        <v>546710000</v>
      </c>
      <c r="K119" s="102">
        <v>42499</v>
      </c>
      <c r="L119" s="105"/>
      <c r="M119" s="20"/>
      <c r="N119" s="101" t="s">
        <v>242</v>
      </c>
      <c r="O119" s="101" t="s">
        <v>589</v>
      </c>
      <c r="P119" s="101" t="s">
        <v>118</v>
      </c>
      <c r="Q119" s="101" t="s">
        <v>574</v>
      </c>
      <c r="R119" s="59">
        <v>546710000</v>
      </c>
      <c r="S119" s="40">
        <v>546710000</v>
      </c>
      <c r="T119" s="102">
        <v>42521</v>
      </c>
      <c r="U119" s="105">
        <v>2</v>
      </c>
      <c r="V119" s="105" t="s">
        <v>618</v>
      </c>
      <c r="W119" s="105" t="s">
        <v>619</v>
      </c>
      <c r="X119" s="40">
        <v>545198170</v>
      </c>
      <c r="Y119" s="102">
        <v>42521</v>
      </c>
      <c r="Z119" s="105" t="s">
        <v>618</v>
      </c>
      <c r="AA119" s="101" t="s">
        <v>620</v>
      </c>
      <c r="AB119" s="105" t="s">
        <v>619</v>
      </c>
      <c r="AC119" s="105"/>
      <c r="AD119" s="1">
        <v>42543</v>
      </c>
      <c r="AE119" s="1">
        <v>42543</v>
      </c>
      <c r="AF119" s="1">
        <v>42612</v>
      </c>
      <c r="AG119" s="18">
        <v>540000000</v>
      </c>
      <c r="AH119" s="61">
        <f t="shared" ref="AH119:AH120" si="56">SUM(AG119/S119)</f>
        <v>0.98772658264893631</v>
      </c>
      <c r="AI119" s="101" t="s">
        <v>709</v>
      </c>
      <c r="AJ119" s="48">
        <v>42576</v>
      </c>
      <c r="AK119" s="101" t="s">
        <v>710</v>
      </c>
      <c r="AL119" s="101"/>
      <c r="AM119" s="101"/>
      <c r="AN119" s="103"/>
      <c r="AO119" s="101"/>
      <c r="AP119" s="14">
        <v>589500000</v>
      </c>
      <c r="AQ119" s="104" t="str">
        <f t="shared" si="53"/>
        <v>김준호</v>
      </c>
      <c r="AR119" s="16">
        <v>42613</v>
      </c>
      <c r="AS119" s="16"/>
      <c r="AT119" s="16">
        <v>42551</v>
      </c>
      <c r="AU119" s="14">
        <v>377200000</v>
      </c>
      <c r="AV119" s="16"/>
      <c r="AW119" s="14"/>
      <c r="AX119" s="92">
        <v>42577</v>
      </c>
      <c r="AY119" s="82">
        <v>30000000</v>
      </c>
      <c r="AZ119" s="75"/>
      <c r="BA119" s="82"/>
      <c r="BB119" s="75"/>
      <c r="BC119" s="82"/>
      <c r="BD119" s="75"/>
      <c r="BE119" s="82"/>
      <c r="BF119" s="75"/>
      <c r="BG119" s="82"/>
      <c r="BH119" s="75"/>
      <c r="BI119" s="82"/>
      <c r="BJ119" s="75"/>
      <c r="BK119" s="82"/>
    </row>
    <row r="120" spans="1:63" ht="29.25" customHeight="1">
      <c r="A120" s="104">
        <v>114</v>
      </c>
      <c r="B120" s="101" t="s">
        <v>393</v>
      </c>
      <c r="C120" s="101" t="s">
        <v>394</v>
      </c>
      <c r="D120" s="1">
        <v>42510</v>
      </c>
      <c r="E120" s="101" t="s">
        <v>52</v>
      </c>
      <c r="F120" s="101" t="s">
        <v>238</v>
      </c>
      <c r="G120" s="105" t="s">
        <v>587</v>
      </c>
      <c r="H120" s="105" t="str">
        <f t="shared" si="52"/>
        <v>제5회 세계어린이만화가대회 본대회(만화캠프) 기획, 운영 용역</v>
      </c>
      <c r="I120" s="105" t="s">
        <v>588</v>
      </c>
      <c r="J120" s="18">
        <v>62133500</v>
      </c>
      <c r="K120" s="102">
        <v>42520</v>
      </c>
      <c r="L120" s="105"/>
      <c r="M120" s="20"/>
      <c r="N120" s="101" t="s">
        <v>242</v>
      </c>
      <c r="O120" s="101" t="s">
        <v>589</v>
      </c>
      <c r="P120" s="101" t="s">
        <v>118</v>
      </c>
      <c r="Q120" s="101" t="s">
        <v>574</v>
      </c>
      <c r="R120" s="59">
        <v>62133500</v>
      </c>
      <c r="S120" s="40">
        <v>62133500</v>
      </c>
      <c r="T120" s="102">
        <v>42530</v>
      </c>
      <c r="U120" s="105">
        <v>4</v>
      </c>
      <c r="V120" s="105" t="s">
        <v>590</v>
      </c>
      <c r="W120" s="105" t="s">
        <v>591</v>
      </c>
      <c r="X120" s="40">
        <v>56541485</v>
      </c>
      <c r="Y120" s="102">
        <v>42530</v>
      </c>
      <c r="Z120" s="105" t="s">
        <v>590</v>
      </c>
      <c r="AA120" s="101" t="s">
        <v>593</v>
      </c>
      <c r="AB120" s="105" t="s">
        <v>591</v>
      </c>
      <c r="AC120" s="105"/>
      <c r="AD120" s="1">
        <v>42545</v>
      </c>
      <c r="AE120" s="1">
        <v>42545</v>
      </c>
      <c r="AF120" s="1">
        <v>42613</v>
      </c>
      <c r="AG120" s="18">
        <v>61810000</v>
      </c>
      <c r="AH120" s="61">
        <f t="shared" si="56"/>
        <v>0.99479346890163922</v>
      </c>
      <c r="AI120" s="101"/>
      <c r="AJ120" s="48"/>
      <c r="AK120" s="101"/>
      <c r="AL120" s="101"/>
      <c r="AM120" s="101"/>
      <c r="AN120" s="103"/>
      <c r="AO120" s="101"/>
      <c r="AP120" s="14"/>
      <c r="AQ120" s="104" t="str">
        <f t="shared" si="53"/>
        <v>박소연</v>
      </c>
      <c r="AR120" s="16"/>
      <c r="AS120" s="16"/>
      <c r="AT120" s="7">
        <v>42556</v>
      </c>
      <c r="AU120" s="14">
        <v>43267000</v>
      </c>
      <c r="AV120" s="16"/>
      <c r="AW120" s="14"/>
      <c r="AX120" s="92"/>
      <c r="AY120" s="82"/>
      <c r="AZ120" s="75"/>
      <c r="BA120" s="82"/>
      <c r="BB120" s="75"/>
      <c r="BC120" s="82"/>
      <c r="BD120" s="75"/>
      <c r="BE120" s="82"/>
      <c r="BF120" s="75"/>
      <c r="BG120" s="82"/>
      <c r="BH120" s="75"/>
      <c r="BI120" s="82"/>
      <c r="BJ120" s="75"/>
      <c r="BK120" s="82"/>
    </row>
    <row r="121" spans="1:63" ht="29.25" customHeight="1">
      <c r="A121" s="104">
        <v>115</v>
      </c>
      <c r="B121" s="101" t="s">
        <v>58</v>
      </c>
      <c r="C121" s="101" t="s">
        <v>237</v>
      </c>
      <c r="D121" s="1">
        <v>42545</v>
      </c>
      <c r="E121" s="101" t="s">
        <v>91</v>
      </c>
      <c r="F121" s="101" t="s">
        <v>60</v>
      </c>
      <c r="G121" s="105" t="s">
        <v>599</v>
      </c>
      <c r="H121" s="105" t="str">
        <f t="shared" si="52"/>
        <v>한국 웹톤 홍보집 및 한국만화영상진흥원 외국어 소개자료 제작</v>
      </c>
      <c r="I121" s="105" t="s">
        <v>600</v>
      </c>
      <c r="J121" s="18">
        <v>6950000</v>
      </c>
      <c r="K121" s="102"/>
      <c r="L121" s="105"/>
      <c r="M121" s="20"/>
      <c r="N121" s="101"/>
      <c r="O121" s="101"/>
      <c r="P121" s="101"/>
      <c r="Q121" s="101"/>
      <c r="R121" s="59"/>
      <c r="S121" s="40"/>
      <c r="T121" s="102"/>
      <c r="U121" s="105"/>
      <c r="V121" s="105"/>
      <c r="W121" s="105"/>
      <c r="X121" s="40"/>
      <c r="Y121" s="102"/>
      <c r="Z121" s="105" t="s">
        <v>601</v>
      </c>
      <c r="AA121" s="101" t="s">
        <v>602</v>
      </c>
      <c r="AB121" s="105" t="s">
        <v>603</v>
      </c>
      <c r="AC121" s="105"/>
      <c r="AD121" s="1">
        <v>42548</v>
      </c>
      <c r="AE121" s="1"/>
      <c r="AF121" s="1">
        <v>42573</v>
      </c>
      <c r="AG121" s="18">
        <v>6600000</v>
      </c>
      <c r="AH121" s="61">
        <f t="shared" si="55"/>
        <v>0.94964028776978415</v>
      </c>
      <c r="AI121" s="101"/>
      <c r="AJ121" s="48"/>
      <c r="AK121" s="101"/>
      <c r="AL121" s="101"/>
      <c r="AM121" s="101"/>
      <c r="AN121" s="103"/>
      <c r="AO121" s="101"/>
      <c r="AP121" s="14"/>
      <c r="AQ121" s="104" t="str">
        <f t="shared" si="53"/>
        <v>서희진</v>
      </c>
      <c r="AR121" s="16">
        <v>42566</v>
      </c>
      <c r="AS121" s="16">
        <v>42566</v>
      </c>
      <c r="AT121" s="7"/>
      <c r="AU121" s="14"/>
      <c r="AV121" s="16">
        <v>42577</v>
      </c>
      <c r="AW121" s="14">
        <f>SUM(AG121-AU121)</f>
        <v>6600000</v>
      </c>
      <c r="AX121" s="92"/>
      <c r="AY121" s="82"/>
      <c r="AZ121" s="75"/>
      <c r="BA121" s="82"/>
      <c r="BB121" s="75"/>
      <c r="BC121" s="82"/>
      <c r="BD121" s="75"/>
      <c r="BE121" s="82"/>
      <c r="BF121" s="75"/>
      <c r="BG121" s="82"/>
      <c r="BH121" s="75"/>
      <c r="BI121" s="82"/>
      <c r="BJ121" s="75"/>
      <c r="BK121" s="82"/>
    </row>
    <row r="122" spans="1:63" ht="29.25" customHeight="1">
      <c r="A122" s="104">
        <v>116</v>
      </c>
      <c r="B122" s="101" t="s">
        <v>505</v>
      </c>
      <c r="C122" s="101" t="s">
        <v>146</v>
      </c>
      <c r="D122" s="1">
        <v>42544</v>
      </c>
      <c r="E122" s="101" t="s">
        <v>52</v>
      </c>
      <c r="F122" s="101" t="s">
        <v>60</v>
      </c>
      <c r="G122" s="105" t="s">
        <v>604</v>
      </c>
      <c r="H122" s="105" t="str">
        <f t="shared" si="52"/>
        <v>만화애니활용 지역활성화를 위한 만화카페 설치 용역</v>
      </c>
      <c r="I122" s="105" t="s">
        <v>605</v>
      </c>
      <c r="J122" s="18">
        <v>14575000</v>
      </c>
      <c r="K122" s="102"/>
      <c r="L122" s="105"/>
      <c r="M122" s="20"/>
      <c r="N122" s="101"/>
      <c r="O122" s="101"/>
      <c r="P122" s="101"/>
      <c r="Q122" s="101"/>
      <c r="R122" s="59"/>
      <c r="S122" s="40"/>
      <c r="T122" s="102"/>
      <c r="U122" s="105"/>
      <c r="V122" s="105"/>
      <c r="W122" s="105"/>
      <c r="X122" s="40"/>
      <c r="Y122" s="102"/>
      <c r="Z122" s="105" t="s">
        <v>305</v>
      </c>
      <c r="AA122" s="101" t="s">
        <v>306</v>
      </c>
      <c r="AB122" s="105" t="s">
        <v>367</v>
      </c>
      <c r="AC122" s="105"/>
      <c r="AD122" s="1">
        <v>42549</v>
      </c>
      <c r="AE122" s="1">
        <v>42549</v>
      </c>
      <c r="AF122" s="1">
        <v>42559</v>
      </c>
      <c r="AG122" s="18">
        <v>13420000</v>
      </c>
      <c r="AH122" s="61">
        <f t="shared" si="55"/>
        <v>0.92075471698113209</v>
      </c>
      <c r="AI122" s="101"/>
      <c r="AJ122" s="48"/>
      <c r="AK122" s="101"/>
      <c r="AL122" s="101"/>
      <c r="AM122" s="101"/>
      <c r="AN122" s="103"/>
      <c r="AO122" s="101"/>
      <c r="AP122" s="14"/>
      <c r="AQ122" s="104" t="str">
        <f t="shared" si="53"/>
        <v>이소현</v>
      </c>
      <c r="AR122" s="16">
        <v>42559</v>
      </c>
      <c r="AS122" s="16">
        <v>42564</v>
      </c>
      <c r="AT122" s="7"/>
      <c r="AU122" s="14"/>
      <c r="AV122" s="16">
        <v>42565</v>
      </c>
      <c r="AW122" s="14">
        <f>SUM(AG122-AU122)</f>
        <v>13420000</v>
      </c>
      <c r="AX122" s="92"/>
      <c r="AY122" s="82"/>
      <c r="AZ122" s="75"/>
      <c r="BA122" s="82"/>
      <c r="BB122" s="75"/>
      <c r="BC122" s="82"/>
      <c r="BD122" s="75"/>
      <c r="BE122" s="82"/>
      <c r="BF122" s="75"/>
      <c r="BG122" s="82"/>
      <c r="BH122" s="75"/>
      <c r="BI122" s="82"/>
      <c r="BJ122" s="75"/>
      <c r="BK122" s="82"/>
    </row>
    <row r="123" spans="1:63" ht="29.25" customHeight="1">
      <c r="A123" s="104">
        <v>117</v>
      </c>
      <c r="B123" s="101" t="s">
        <v>393</v>
      </c>
      <c r="C123" s="101" t="s">
        <v>606</v>
      </c>
      <c r="D123" s="1">
        <v>42544</v>
      </c>
      <c r="E123" s="101" t="s">
        <v>52</v>
      </c>
      <c r="F123" s="101" t="s">
        <v>60</v>
      </c>
      <c r="G123" s="105" t="s">
        <v>622</v>
      </c>
      <c r="H123" s="105" t="str">
        <f t="shared" si="52"/>
        <v>제19회 부천국제만화축제 사전행사 '만끽' 페스티벌 운영 용역</v>
      </c>
      <c r="I123" s="105" t="s">
        <v>588</v>
      </c>
      <c r="J123" s="18">
        <v>10000000</v>
      </c>
      <c r="K123" s="102"/>
      <c r="L123" s="105"/>
      <c r="M123" s="20"/>
      <c r="N123" s="101"/>
      <c r="O123" s="101"/>
      <c r="P123" s="101"/>
      <c r="Q123" s="101"/>
      <c r="R123" s="59"/>
      <c r="S123" s="40"/>
      <c r="T123" s="102"/>
      <c r="U123" s="105"/>
      <c r="V123" s="105"/>
      <c r="W123" s="105"/>
      <c r="X123" s="40"/>
      <c r="Y123" s="102"/>
      <c r="Z123" s="105" t="s">
        <v>607</v>
      </c>
      <c r="AA123" s="101" t="s">
        <v>621</v>
      </c>
      <c r="AB123" s="105" t="s">
        <v>608</v>
      </c>
      <c r="AC123" s="105"/>
      <c r="AD123" s="1">
        <v>42549</v>
      </c>
      <c r="AE123" s="1">
        <v>42549</v>
      </c>
      <c r="AF123" s="1">
        <v>42594</v>
      </c>
      <c r="AG123" s="18">
        <v>9900000</v>
      </c>
      <c r="AH123" s="61">
        <f t="shared" si="55"/>
        <v>0.99</v>
      </c>
      <c r="AI123" s="101"/>
      <c r="AJ123" s="48"/>
      <c r="AK123" s="101"/>
      <c r="AL123" s="101"/>
      <c r="AM123" s="101"/>
      <c r="AN123" s="103"/>
      <c r="AO123" s="101"/>
      <c r="AP123" s="14"/>
      <c r="AQ123" s="104" t="str">
        <f t="shared" si="53"/>
        <v>한필호</v>
      </c>
      <c r="AR123" s="16"/>
      <c r="AS123" s="16"/>
      <c r="AT123" s="7">
        <v>42557</v>
      </c>
      <c r="AU123" s="14">
        <v>6900000</v>
      </c>
      <c r="AV123" s="16"/>
      <c r="AW123" s="14"/>
      <c r="AX123" s="92"/>
      <c r="AY123" s="82"/>
      <c r="AZ123" s="75"/>
      <c r="BA123" s="82"/>
      <c r="BB123" s="75"/>
      <c r="BC123" s="82"/>
      <c r="BD123" s="75"/>
      <c r="BE123" s="82"/>
      <c r="BF123" s="75"/>
      <c r="BG123" s="82"/>
      <c r="BH123" s="75"/>
      <c r="BI123" s="82"/>
      <c r="BJ123" s="75"/>
      <c r="BK123" s="82"/>
    </row>
    <row r="124" spans="1:63" ht="29.25" customHeight="1">
      <c r="A124" s="104">
        <v>118</v>
      </c>
      <c r="B124" s="101" t="s">
        <v>201</v>
      </c>
      <c r="C124" s="101" t="s">
        <v>354</v>
      </c>
      <c r="D124" s="1">
        <v>42501</v>
      </c>
      <c r="E124" s="101" t="s">
        <v>52</v>
      </c>
      <c r="F124" s="101" t="s">
        <v>624</v>
      </c>
      <c r="G124" s="105" t="s">
        <v>625</v>
      </c>
      <c r="H124" s="105" t="str">
        <f t="shared" si="52"/>
        <v>2016 만화창작인력 실태조사 연구 용역</v>
      </c>
      <c r="I124" s="105" t="s">
        <v>458</v>
      </c>
      <c r="J124" s="18">
        <v>50000000</v>
      </c>
      <c r="K124" s="102">
        <v>42506</v>
      </c>
      <c r="L124" s="105"/>
      <c r="M124" s="20"/>
      <c r="N124" s="101" t="s">
        <v>116</v>
      </c>
      <c r="O124" s="101"/>
      <c r="P124" s="101" t="s">
        <v>118</v>
      </c>
      <c r="Q124" s="101" t="s">
        <v>574</v>
      </c>
      <c r="R124" s="59">
        <v>50000000</v>
      </c>
      <c r="S124" s="59">
        <v>50000000</v>
      </c>
      <c r="T124" s="102">
        <v>42516</v>
      </c>
      <c r="U124" s="105">
        <v>3</v>
      </c>
      <c r="V124" s="105" t="s">
        <v>626</v>
      </c>
      <c r="W124" s="105" t="s">
        <v>627</v>
      </c>
      <c r="X124" s="40">
        <v>46000000</v>
      </c>
      <c r="Y124" s="102">
        <v>42516</v>
      </c>
      <c r="Z124" s="105" t="s">
        <v>626</v>
      </c>
      <c r="AA124" s="101" t="s">
        <v>628</v>
      </c>
      <c r="AB124" s="105" t="s">
        <v>627</v>
      </c>
      <c r="AC124" s="105"/>
      <c r="AD124" s="1">
        <v>42550</v>
      </c>
      <c r="AE124" s="1">
        <v>42550</v>
      </c>
      <c r="AF124" s="1">
        <v>42704</v>
      </c>
      <c r="AG124" s="18">
        <v>46000000</v>
      </c>
      <c r="AH124" s="61">
        <f t="shared" ref="AH124:AH126" si="57">SUM(AG124/S124)</f>
        <v>0.92</v>
      </c>
      <c r="AI124" s="101"/>
      <c r="AJ124" s="48"/>
      <c r="AK124" s="101"/>
      <c r="AL124" s="101"/>
      <c r="AM124" s="101"/>
      <c r="AN124" s="103"/>
      <c r="AO124" s="101"/>
      <c r="AP124" s="14"/>
      <c r="AQ124" s="104" t="str">
        <f t="shared" si="53"/>
        <v>김보금</v>
      </c>
      <c r="AR124" s="16"/>
      <c r="AS124" s="16"/>
      <c r="AT124" s="7">
        <v>42584</v>
      </c>
      <c r="AU124" s="14">
        <v>31830000</v>
      </c>
      <c r="AV124" s="16"/>
      <c r="AW124" s="14"/>
      <c r="AX124" s="92"/>
      <c r="AY124" s="82"/>
      <c r="AZ124" s="75"/>
      <c r="BA124" s="82"/>
      <c r="BB124" s="75"/>
      <c r="BC124" s="82"/>
      <c r="BD124" s="75"/>
      <c r="BE124" s="82"/>
      <c r="BF124" s="75"/>
      <c r="BG124" s="82"/>
      <c r="BH124" s="75"/>
      <c r="BI124" s="82"/>
      <c r="BJ124" s="75"/>
      <c r="BK124" s="82"/>
    </row>
    <row r="125" spans="1:63" ht="29.25" customHeight="1">
      <c r="A125" s="104">
        <v>119</v>
      </c>
      <c r="B125" s="101" t="s">
        <v>153</v>
      </c>
      <c r="C125" s="101" t="s">
        <v>253</v>
      </c>
      <c r="D125" s="1">
        <v>42552</v>
      </c>
      <c r="E125" s="101" t="s">
        <v>91</v>
      </c>
      <c r="F125" s="101" t="s">
        <v>60</v>
      </c>
      <c r="G125" s="105" t="s">
        <v>642</v>
      </c>
      <c r="H125" s="105" t="str">
        <f t="shared" si="52"/>
        <v>2016 우리원 언론홍보를 위한 연감 구입</v>
      </c>
      <c r="I125" s="105" t="s">
        <v>643</v>
      </c>
      <c r="J125" s="18">
        <v>180000</v>
      </c>
      <c r="K125" s="102"/>
      <c r="L125" s="105"/>
      <c r="M125" s="20"/>
      <c r="N125" s="101"/>
      <c r="O125" s="101"/>
      <c r="P125" s="101"/>
      <c r="Q125" s="101"/>
      <c r="R125" s="59"/>
      <c r="S125" s="59"/>
      <c r="T125" s="102"/>
      <c r="U125" s="105"/>
      <c r="V125" s="105"/>
      <c r="W125" s="105"/>
      <c r="X125" s="40"/>
      <c r="Y125" s="102"/>
      <c r="Z125" s="105" t="s">
        <v>644</v>
      </c>
      <c r="AA125" s="101" t="s">
        <v>645</v>
      </c>
      <c r="AB125" s="105" t="s">
        <v>646</v>
      </c>
      <c r="AC125" s="105"/>
      <c r="AD125" s="1">
        <v>42552</v>
      </c>
      <c r="AE125" s="1"/>
      <c r="AF125" s="1">
        <v>42555</v>
      </c>
      <c r="AG125" s="18">
        <v>180000</v>
      </c>
      <c r="AH125" s="61">
        <f t="shared" ref="AH125" si="58">SUM(AG125/J125)</f>
        <v>1</v>
      </c>
      <c r="AI125" s="101"/>
      <c r="AJ125" s="48"/>
      <c r="AK125" s="101"/>
      <c r="AL125" s="101"/>
      <c r="AM125" s="101"/>
      <c r="AN125" s="103"/>
      <c r="AO125" s="101"/>
      <c r="AP125" s="14"/>
      <c r="AQ125" s="104" t="str">
        <f t="shared" si="53"/>
        <v>이효재</v>
      </c>
      <c r="AR125" s="16">
        <v>42555</v>
      </c>
      <c r="AS125" s="16">
        <v>42555</v>
      </c>
      <c r="AT125" s="7"/>
      <c r="AU125" s="14"/>
      <c r="AV125" s="16">
        <v>42563</v>
      </c>
      <c r="AW125" s="14">
        <f>SUM(AG125-AU125)</f>
        <v>180000</v>
      </c>
      <c r="AX125" s="92"/>
      <c r="AY125" s="82"/>
      <c r="AZ125" s="75"/>
      <c r="BA125" s="82"/>
      <c r="BB125" s="75"/>
      <c r="BC125" s="82"/>
      <c r="BD125" s="75"/>
      <c r="BE125" s="82"/>
      <c r="BF125" s="75"/>
      <c r="BG125" s="82"/>
      <c r="BH125" s="75"/>
      <c r="BI125" s="82"/>
      <c r="BJ125" s="75"/>
      <c r="BK125" s="82"/>
    </row>
    <row r="126" spans="1:63" ht="29.25" customHeight="1">
      <c r="A126" s="104">
        <v>120</v>
      </c>
      <c r="B126" s="101" t="s">
        <v>139</v>
      </c>
      <c r="C126" s="101" t="s">
        <v>318</v>
      </c>
      <c r="D126" s="1">
        <v>42501</v>
      </c>
      <c r="E126" s="101" t="s">
        <v>52</v>
      </c>
      <c r="F126" s="101" t="s">
        <v>269</v>
      </c>
      <c r="G126" s="105" t="s">
        <v>630</v>
      </c>
      <c r="H126" s="105" t="str">
        <f t="shared" si="52"/>
        <v>2016년 한국만화박물관 소장품 해제 연구 용역</v>
      </c>
      <c r="I126" s="105" t="s">
        <v>631</v>
      </c>
      <c r="J126" s="18">
        <v>15000000</v>
      </c>
      <c r="K126" s="102">
        <v>42543</v>
      </c>
      <c r="L126" s="105" t="s">
        <v>577</v>
      </c>
      <c r="M126" s="20">
        <v>0.9</v>
      </c>
      <c r="N126" s="101" t="s">
        <v>242</v>
      </c>
      <c r="O126" s="101" t="s">
        <v>117</v>
      </c>
      <c r="P126" s="101" t="s">
        <v>118</v>
      </c>
      <c r="Q126" s="101" t="s">
        <v>275</v>
      </c>
      <c r="R126" s="59">
        <v>15000000</v>
      </c>
      <c r="S126" s="40">
        <v>14839925</v>
      </c>
      <c r="T126" s="102">
        <v>42548</v>
      </c>
      <c r="U126" s="105">
        <v>2</v>
      </c>
      <c r="V126" s="105" t="s">
        <v>543</v>
      </c>
      <c r="W126" s="105" t="s">
        <v>544</v>
      </c>
      <c r="X126" s="40">
        <v>13500000</v>
      </c>
      <c r="Y126" s="102">
        <v>42544</v>
      </c>
      <c r="Z126" s="105" t="s">
        <v>543</v>
      </c>
      <c r="AA126" s="101" t="s">
        <v>545</v>
      </c>
      <c r="AB126" s="105" t="s">
        <v>544</v>
      </c>
      <c r="AC126" s="105">
        <v>1</v>
      </c>
      <c r="AD126" s="1">
        <v>42555</v>
      </c>
      <c r="AE126" s="1">
        <v>42555</v>
      </c>
      <c r="AF126" s="1">
        <v>42716</v>
      </c>
      <c r="AG126" s="18">
        <v>13500000</v>
      </c>
      <c r="AH126" s="61">
        <f t="shared" si="57"/>
        <v>0.90970810162450277</v>
      </c>
      <c r="AI126" s="101"/>
      <c r="AJ126" s="48"/>
      <c r="AK126" s="101"/>
      <c r="AL126" s="101"/>
      <c r="AM126" s="101"/>
      <c r="AN126" s="103"/>
      <c r="AO126" s="101"/>
      <c r="AP126" s="14"/>
      <c r="AQ126" s="104" t="str">
        <f t="shared" si="53"/>
        <v>심리나</v>
      </c>
      <c r="AR126" s="16"/>
      <c r="AS126" s="16"/>
      <c r="AT126" s="7"/>
      <c r="AU126" s="14"/>
      <c r="AV126" s="16"/>
      <c r="AW126" s="14"/>
      <c r="AX126" s="92"/>
      <c r="AY126" s="82"/>
      <c r="AZ126" s="75"/>
      <c r="BA126" s="82"/>
      <c r="BB126" s="75"/>
      <c r="BC126" s="82"/>
      <c r="BD126" s="75"/>
      <c r="BE126" s="82"/>
      <c r="BF126" s="75"/>
      <c r="BG126" s="82"/>
      <c r="BH126" s="75"/>
      <c r="BI126" s="82"/>
      <c r="BJ126" s="75"/>
      <c r="BK126" s="82"/>
    </row>
    <row r="127" spans="1:63" ht="29.25" customHeight="1">
      <c r="A127" s="104">
        <v>121</v>
      </c>
      <c r="B127" s="101" t="s">
        <v>58</v>
      </c>
      <c r="C127" s="101" t="s">
        <v>237</v>
      </c>
      <c r="D127" s="1">
        <v>42494</v>
      </c>
      <c r="E127" s="101" t="s">
        <v>52</v>
      </c>
      <c r="F127" s="101" t="s">
        <v>279</v>
      </c>
      <c r="G127" s="105" t="s">
        <v>657</v>
      </c>
      <c r="H127" s="105" t="str">
        <f>G127</f>
        <v>2016공공브랜드 만화창작 지원사업 관리 및 결과물 제작 배포 용역</v>
      </c>
      <c r="I127" s="105" t="s">
        <v>658</v>
      </c>
      <c r="J127" s="18">
        <v>38500000</v>
      </c>
      <c r="K127" s="102"/>
      <c r="L127" s="105"/>
      <c r="M127" s="20"/>
      <c r="N127" s="101"/>
      <c r="O127" s="101"/>
      <c r="P127" s="101"/>
      <c r="Q127" s="101"/>
      <c r="R127" s="59"/>
      <c r="S127" s="40"/>
      <c r="T127" s="102"/>
      <c r="U127" s="105"/>
      <c r="V127" s="105"/>
      <c r="W127" s="105"/>
      <c r="X127" s="40"/>
      <c r="Y127" s="102"/>
      <c r="Z127" s="105" t="s">
        <v>158</v>
      </c>
      <c r="AA127" s="101" t="s">
        <v>159</v>
      </c>
      <c r="AB127" s="105" t="s">
        <v>160</v>
      </c>
      <c r="AC127" s="105"/>
      <c r="AD127" s="1">
        <v>42562</v>
      </c>
      <c r="AE127" s="1">
        <v>42562</v>
      </c>
      <c r="AF127" s="1">
        <v>42916</v>
      </c>
      <c r="AG127" s="18">
        <v>38000000</v>
      </c>
      <c r="AH127" s="61">
        <f t="shared" ref="AH127:AH131" si="59">SUM(AG127/J127)</f>
        <v>0.98701298701298701</v>
      </c>
      <c r="AI127" s="101"/>
      <c r="AJ127" s="48"/>
      <c r="AK127" s="101"/>
      <c r="AL127" s="101"/>
      <c r="AM127" s="101"/>
      <c r="AN127" s="103"/>
      <c r="AO127" s="101"/>
      <c r="AP127" s="14"/>
      <c r="AQ127" s="104" t="str">
        <f t="shared" si="53"/>
        <v>서희진</v>
      </c>
      <c r="AR127" s="16"/>
      <c r="AS127" s="16"/>
      <c r="AT127" s="7">
        <v>42591</v>
      </c>
      <c r="AU127" s="14">
        <v>21547210</v>
      </c>
      <c r="AV127" s="16"/>
      <c r="AW127" s="14"/>
      <c r="AX127" s="92"/>
      <c r="AY127" s="82"/>
      <c r="AZ127" s="75"/>
      <c r="BA127" s="82"/>
      <c r="BB127" s="75"/>
      <c r="BC127" s="82"/>
      <c r="BD127" s="75"/>
      <c r="BE127" s="82"/>
      <c r="BF127" s="75"/>
      <c r="BG127" s="82"/>
      <c r="BH127" s="75"/>
      <c r="BI127" s="82"/>
      <c r="BJ127" s="75"/>
      <c r="BK127" s="82"/>
    </row>
    <row r="128" spans="1:63" ht="29.25" customHeight="1">
      <c r="A128" s="104">
        <v>122</v>
      </c>
      <c r="B128" s="101" t="s">
        <v>201</v>
      </c>
      <c r="C128" s="101" t="s">
        <v>414</v>
      </c>
      <c r="D128" s="1">
        <v>42551</v>
      </c>
      <c r="E128" s="101" t="s">
        <v>52</v>
      </c>
      <c r="F128" s="101" t="s">
        <v>60</v>
      </c>
      <c r="G128" s="105" t="s">
        <v>648</v>
      </c>
      <c r="H128" s="105" t="str">
        <f t="shared" si="52"/>
        <v>제14회 대한민국창작만화공모전 수상작품집 제작</v>
      </c>
      <c r="I128" s="105" t="s">
        <v>649</v>
      </c>
      <c r="J128" s="18">
        <v>6840600</v>
      </c>
      <c r="K128" s="102"/>
      <c r="L128" s="105"/>
      <c r="M128" s="20"/>
      <c r="N128" s="101"/>
      <c r="O128" s="101"/>
      <c r="P128" s="101"/>
      <c r="Q128" s="101"/>
      <c r="R128" s="59"/>
      <c r="S128" s="40"/>
      <c r="T128" s="102"/>
      <c r="U128" s="105"/>
      <c r="V128" s="105"/>
      <c r="W128" s="105"/>
      <c r="X128" s="40"/>
      <c r="Y128" s="102"/>
      <c r="Z128" s="105" t="s">
        <v>250</v>
      </c>
      <c r="AA128" s="101" t="s">
        <v>251</v>
      </c>
      <c r="AB128" s="105" t="s">
        <v>252</v>
      </c>
      <c r="AC128" s="105"/>
      <c r="AD128" s="1">
        <v>42563</v>
      </c>
      <c r="AE128" s="1"/>
      <c r="AF128" s="1">
        <v>42592</v>
      </c>
      <c r="AG128" s="18">
        <v>5999400</v>
      </c>
      <c r="AH128" s="61">
        <f t="shared" si="59"/>
        <v>0.87702833084817122</v>
      </c>
      <c r="AI128" s="101"/>
      <c r="AJ128" s="48"/>
      <c r="AK128" s="101"/>
      <c r="AL128" s="101"/>
      <c r="AM128" s="101"/>
      <c r="AN128" s="103"/>
      <c r="AO128" s="101"/>
      <c r="AP128" s="14"/>
      <c r="AQ128" s="104" t="str">
        <f t="shared" si="53"/>
        <v>심현필</v>
      </c>
      <c r="AR128" s="16">
        <v>42592</v>
      </c>
      <c r="AS128" s="16">
        <v>42592</v>
      </c>
      <c r="AT128" s="7"/>
      <c r="AU128" s="14"/>
      <c r="AV128" s="16">
        <v>42598</v>
      </c>
      <c r="AW128" s="14">
        <f t="shared" ref="AW128:AW136" si="60">SUM(AG128-AU128)</f>
        <v>5999400</v>
      </c>
      <c r="AX128" s="92"/>
      <c r="AY128" s="82"/>
      <c r="AZ128" s="75"/>
      <c r="BA128" s="82"/>
      <c r="BB128" s="75"/>
      <c r="BC128" s="82"/>
      <c r="BD128" s="75"/>
      <c r="BE128" s="82"/>
      <c r="BF128" s="75"/>
      <c r="BG128" s="82"/>
      <c r="BH128" s="75"/>
      <c r="BI128" s="82"/>
      <c r="BJ128" s="75"/>
      <c r="BK128" s="82"/>
    </row>
    <row r="129" spans="1:63" ht="29.25" customHeight="1">
      <c r="A129" s="104">
        <v>123</v>
      </c>
      <c r="B129" s="101" t="s">
        <v>58</v>
      </c>
      <c r="C129" s="101" t="s">
        <v>650</v>
      </c>
      <c r="D129" s="1">
        <v>42557</v>
      </c>
      <c r="E129" s="101" t="s">
        <v>52</v>
      </c>
      <c r="F129" s="101" t="s">
        <v>60</v>
      </c>
      <c r="G129" s="105" t="s">
        <v>651</v>
      </c>
      <c r="H129" s="105" t="str">
        <f t="shared" si="52"/>
        <v>2016한국국제만화마켓 및 글로벌 만화도시 네트워크 행사 시설물 설치 및 홍보물 제작 용역</v>
      </c>
      <c r="I129" s="105" t="s">
        <v>652</v>
      </c>
      <c r="J129" s="18">
        <v>19058490</v>
      </c>
      <c r="K129" s="102"/>
      <c r="L129" s="105"/>
      <c r="M129" s="20"/>
      <c r="N129" s="101"/>
      <c r="O129" s="101"/>
      <c r="P129" s="101"/>
      <c r="Q129" s="101"/>
      <c r="R129" s="59"/>
      <c r="S129" s="40"/>
      <c r="T129" s="102"/>
      <c r="U129" s="105"/>
      <c r="V129" s="105"/>
      <c r="W129" s="105"/>
      <c r="X129" s="40"/>
      <c r="Y129" s="102"/>
      <c r="Z129" s="105" t="s">
        <v>653</v>
      </c>
      <c r="AA129" s="101" t="s">
        <v>654</v>
      </c>
      <c r="AB129" s="105" t="s">
        <v>655</v>
      </c>
      <c r="AC129" s="105"/>
      <c r="AD129" s="1">
        <v>42563</v>
      </c>
      <c r="AE129" s="1">
        <v>42563</v>
      </c>
      <c r="AF129" s="1">
        <v>42601</v>
      </c>
      <c r="AG129" s="18">
        <v>18675000</v>
      </c>
      <c r="AH129" s="61">
        <f t="shared" si="59"/>
        <v>0.97987825898064329</v>
      </c>
      <c r="AI129" s="101"/>
      <c r="AJ129" s="48"/>
      <c r="AK129" s="101"/>
      <c r="AL129" s="101"/>
      <c r="AM129" s="101"/>
      <c r="AN129" s="103"/>
      <c r="AO129" s="101"/>
      <c r="AP129" s="14"/>
      <c r="AQ129" s="104" t="str">
        <f t="shared" si="53"/>
        <v>김지윤</v>
      </c>
      <c r="AR129" s="16">
        <v>42586</v>
      </c>
      <c r="AS129" s="16">
        <v>42587</v>
      </c>
      <c r="AT129" s="7"/>
      <c r="AU129" s="14"/>
      <c r="AV129" s="16">
        <v>42598</v>
      </c>
      <c r="AW129" s="14">
        <f t="shared" si="60"/>
        <v>18675000</v>
      </c>
      <c r="AX129" s="92"/>
      <c r="AY129" s="82"/>
      <c r="AZ129" s="75"/>
      <c r="BA129" s="82"/>
      <c r="BB129" s="75"/>
      <c r="BC129" s="82"/>
      <c r="BD129" s="75"/>
      <c r="BE129" s="82"/>
      <c r="BF129" s="75"/>
      <c r="BG129" s="82"/>
      <c r="BH129" s="75"/>
      <c r="BI129" s="82"/>
      <c r="BJ129" s="75"/>
      <c r="BK129" s="82"/>
    </row>
    <row r="130" spans="1:63" ht="29.25" customHeight="1">
      <c r="A130" s="104">
        <v>124</v>
      </c>
      <c r="B130" s="101" t="s">
        <v>58</v>
      </c>
      <c r="C130" s="101" t="s">
        <v>650</v>
      </c>
      <c r="D130" s="1">
        <v>42557</v>
      </c>
      <c r="E130" s="101" t="s">
        <v>52</v>
      </c>
      <c r="F130" s="101" t="s">
        <v>60</v>
      </c>
      <c r="G130" s="105" t="s">
        <v>656</v>
      </c>
      <c r="H130" s="105" t="str">
        <f t="shared" si="52"/>
        <v>2016한국국제만화마켓 및 글로벌 만화도시 네트워크 행사 운영 용역</v>
      </c>
      <c r="I130" s="105" t="s">
        <v>507</v>
      </c>
      <c r="J130" s="18">
        <v>20636000</v>
      </c>
      <c r="K130" s="102"/>
      <c r="L130" s="105"/>
      <c r="M130" s="20"/>
      <c r="N130" s="101"/>
      <c r="O130" s="101"/>
      <c r="P130" s="101"/>
      <c r="Q130" s="101"/>
      <c r="R130" s="59"/>
      <c r="S130" s="40"/>
      <c r="T130" s="102"/>
      <c r="U130" s="105"/>
      <c r="V130" s="105"/>
      <c r="W130" s="105"/>
      <c r="X130" s="40"/>
      <c r="Y130" s="102"/>
      <c r="Z130" s="105" t="s">
        <v>150</v>
      </c>
      <c r="AA130" s="101" t="s">
        <v>151</v>
      </c>
      <c r="AB130" s="105" t="s">
        <v>152</v>
      </c>
      <c r="AC130" s="105"/>
      <c r="AD130" s="1">
        <v>42563</v>
      </c>
      <c r="AE130" s="1">
        <v>42563</v>
      </c>
      <c r="AF130" s="1">
        <v>42601</v>
      </c>
      <c r="AG130" s="18">
        <v>19389100</v>
      </c>
      <c r="AH130" s="61">
        <f t="shared" si="59"/>
        <v>0.93957646830781161</v>
      </c>
      <c r="AI130" s="101"/>
      <c r="AJ130" s="48"/>
      <c r="AK130" s="101"/>
      <c r="AL130" s="101"/>
      <c r="AM130" s="101"/>
      <c r="AN130" s="103"/>
      <c r="AO130" s="101"/>
      <c r="AP130" s="14"/>
      <c r="AQ130" s="104" t="str">
        <f t="shared" si="53"/>
        <v>김지윤</v>
      </c>
      <c r="AR130" s="16">
        <v>42586</v>
      </c>
      <c r="AS130" s="16">
        <v>42587</v>
      </c>
      <c r="AT130" s="7"/>
      <c r="AU130" s="14"/>
      <c r="AV130" s="16">
        <v>42594</v>
      </c>
      <c r="AW130" s="14">
        <f t="shared" si="60"/>
        <v>19389100</v>
      </c>
      <c r="AX130" s="92"/>
      <c r="AY130" s="82"/>
      <c r="AZ130" s="75"/>
      <c r="BA130" s="82"/>
      <c r="BB130" s="75"/>
      <c r="BC130" s="82"/>
      <c r="BD130" s="75"/>
      <c r="BE130" s="82"/>
      <c r="BF130" s="75"/>
      <c r="BG130" s="82"/>
      <c r="BH130" s="75"/>
      <c r="BI130" s="82"/>
      <c r="BJ130" s="75"/>
      <c r="BK130" s="82"/>
    </row>
    <row r="131" spans="1:63" ht="29.25" customHeight="1">
      <c r="A131" s="104">
        <v>125</v>
      </c>
      <c r="B131" s="101" t="s">
        <v>58</v>
      </c>
      <c r="C131" s="101" t="s">
        <v>650</v>
      </c>
      <c r="D131" s="1">
        <v>42557</v>
      </c>
      <c r="E131" s="101" t="s">
        <v>52</v>
      </c>
      <c r="F131" s="101" t="s">
        <v>60</v>
      </c>
      <c r="G131" s="105" t="s">
        <v>741</v>
      </c>
      <c r="H131" s="105" t="str">
        <f t="shared" si="52"/>
        <v>2016한국국제만화마켓 및 글로벌 만화도시 네트워크 행사 통역 용역</v>
      </c>
      <c r="I131" s="105" t="s">
        <v>659</v>
      </c>
      <c r="J131" s="18">
        <v>21252000</v>
      </c>
      <c r="K131" s="102"/>
      <c r="L131" s="105"/>
      <c r="M131" s="105"/>
      <c r="N131" s="101"/>
      <c r="O131" s="101"/>
      <c r="P131" s="101"/>
      <c r="Q131" s="101"/>
      <c r="R131" s="59"/>
      <c r="S131" s="40"/>
      <c r="T131" s="102"/>
      <c r="U131" s="105"/>
      <c r="V131" s="105"/>
      <c r="W131" s="105"/>
      <c r="X131" s="40"/>
      <c r="Y131" s="102"/>
      <c r="Z131" s="105" t="s">
        <v>498</v>
      </c>
      <c r="AA131" s="101" t="s">
        <v>499</v>
      </c>
      <c r="AB131" s="105" t="s">
        <v>323</v>
      </c>
      <c r="AC131" s="105"/>
      <c r="AD131" s="1">
        <v>42563</v>
      </c>
      <c r="AE131" s="1">
        <v>42563</v>
      </c>
      <c r="AF131" s="1">
        <v>42601</v>
      </c>
      <c r="AG131" s="18">
        <v>19228000</v>
      </c>
      <c r="AH131" s="61">
        <f t="shared" si="59"/>
        <v>0.90476190476190477</v>
      </c>
      <c r="AI131" s="101"/>
      <c r="AJ131" s="48"/>
      <c r="AK131" s="101"/>
      <c r="AL131" s="101"/>
      <c r="AM131" s="101"/>
      <c r="AN131" s="103"/>
      <c r="AO131" s="101"/>
      <c r="AP131" s="14"/>
      <c r="AQ131" s="104" t="s">
        <v>237</v>
      </c>
      <c r="AR131" s="16">
        <v>42601</v>
      </c>
      <c r="AS131" s="16">
        <v>42601</v>
      </c>
      <c r="AT131" s="7"/>
      <c r="AU131" s="14"/>
      <c r="AV131" s="16">
        <v>42607</v>
      </c>
      <c r="AW131" s="14">
        <f t="shared" si="60"/>
        <v>19228000</v>
      </c>
      <c r="AX131" s="16"/>
      <c r="AY131" s="84"/>
      <c r="AZ131" s="75"/>
      <c r="BA131" s="82"/>
      <c r="BB131" s="75"/>
      <c r="BC131" s="82"/>
      <c r="BD131" s="75"/>
      <c r="BE131" s="82"/>
      <c r="BF131" s="75"/>
      <c r="BG131" s="82"/>
      <c r="BH131" s="75"/>
      <c r="BI131" s="82"/>
      <c r="BJ131" s="75"/>
      <c r="BK131" s="82"/>
    </row>
    <row r="132" spans="1:63" ht="29.25" customHeight="1">
      <c r="A132" s="104">
        <v>126</v>
      </c>
      <c r="B132" s="101" t="s">
        <v>201</v>
      </c>
      <c r="C132" s="101" t="s">
        <v>354</v>
      </c>
      <c r="D132" s="1">
        <v>42543</v>
      </c>
      <c r="E132" s="101" t="s">
        <v>91</v>
      </c>
      <c r="F132" s="101" t="s">
        <v>60</v>
      </c>
      <c r="G132" s="105" t="s">
        <v>660</v>
      </c>
      <c r="H132" s="105" t="str">
        <f>G132</f>
        <v>K-Comiocs아카데미교육소프트웨어(스캐치업)구입</v>
      </c>
      <c r="I132" s="105" t="s">
        <v>661</v>
      </c>
      <c r="J132" s="18">
        <v>5298300</v>
      </c>
      <c r="K132" s="102"/>
      <c r="L132" s="105"/>
      <c r="M132" s="20"/>
      <c r="N132" s="101"/>
      <c r="O132" s="101"/>
      <c r="P132" s="101"/>
      <c r="Q132" s="101"/>
      <c r="R132" s="59"/>
      <c r="S132" s="40"/>
      <c r="T132" s="102"/>
      <c r="U132" s="105"/>
      <c r="V132" s="105"/>
      <c r="W132" s="105"/>
      <c r="X132" s="40"/>
      <c r="Y132" s="102"/>
      <c r="Z132" s="105" t="s">
        <v>163</v>
      </c>
      <c r="AA132" s="101" t="s">
        <v>164</v>
      </c>
      <c r="AB132" s="105" t="s">
        <v>165</v>
      </c>
      <c r="AC132" s="105"/>
      <c r="AD132" s="1">
        <v>42564</v>
      </c>
      <c r="AE132" s="1"/>
      <c r="AF132" s="1">
        <v>42583</v>
      </c>
      <c r="AG132" s="18">
        <v>5208000</v>
      </c>
      <c r="AH132" s="61">
        <f>SUM(AG132/J132)</f>
        <v>0.98295679746333731</v>
      </c>
      <c r="AI132" s="101"/>
      <c r="AJ132" s="48"/>
      <c r="AK132" s="101"/>
      <c r="AL132" s="101"/>
      <c r="AM132" s="101"/>
      <c r="AN132" s="103"/>
      <c r="AO132" s="101"/>
      <c r="AP132" s="14"/>
      <c r="AQ132" s="104" t="str">
        <f t="shared" si="53"/>
        <v>김보금</v>
      </c>
      <c r="AR132" s="16">
        <v>42583</v>
      </c>
      <c r="AS132" s="16">
        <v>42583</v>
      </c>
      <c r="AT132" s="7"/>
      <c r="AU132" s="14"/>
      <c r="AV132" s="16">
        <v>42587</v>
      </c>
      <c r="AW132" s="14">
        <f t="shared" si="60"/>
        <v>5208000</v>
      </c>
      <c r="AX132" s="16"/>
      <c r="AY132" s="84"/>
      <c r="AZ132" s="16"/>
      <c r="BA132" s="84"/>
      <c r="BB132" s="16"/>
      <c r="BC132" s="84"/>
      <c r="BD132" s="16"/>
      <c r="BE132" s="84"/>
      <c r="BF132" s="16"/>
      <c r="BG132" s="84"/>
      <c r="BH132" s="16"/>
      <c r="BI132" s="84"/>
      <c r="BJ132" s="16"/>
      <c r="BK132" s="84"/>
    </row>
    <row r="133" spans="1:63" ht="29.25" customHeight="1">
      <c r="A133" s="104">
        <v>127</v>
      </c>
      <c r="B133" s="101" t="s">
        <v>83</v>
      </c>
      <c r="C133" s="101" t="s">
        <v>84</v>
      </c>
      <c r="D133" s="1">
        <v>42553</v>
      </c>
      <c r="E133" s="101" t="s">
        <v>91</v>
      </c>
      <c r="F133" s="101" t="s">
        <v>60</v>
      </c>
      <c r="G133" s="105" t="s">
        <v>662</v>
      </c>
      <c r="H133" s="105" t="str">
        <f>G133</f>
        <v>한국만화박물관 상설체험 교구재(텀블러)구입</v>
      </c>
      <c r="I133" s="105" t="s">
        <v>663</v>
      </c>
      <c r="J133" s="18">
        <v>11790900</v>
      </c>
      <c r="K133" s="102"/>
      <c r="L133" s="105"/>
      <c r="M133" s="20"/>
      <c r="N133" s="101"/>
      <c r="O133" s="101"/>
      <c r="P133" s="101"/>
      <c r="Q133" s="101"/>
      <c r="R133" s="59"/>
      <c r="S133" s="40"/>
      <c r="T133" s="102"/>
      <c r="U133" s="105"/>
      <c r="V133" s="105"/>
      <c r="W133" s="105"/>
      <c r="X133" s="40"/>
      <c r="Y133" s="102"/>
      <c r="Z133" s="105" t="s">
        <v>664</v>
      </c>
      <c r="AA133" s="101" t="s">
        <v>665</v>
      </c>
      <c r="AB133" s="105" t="s">
        <v>666</v>
      </c>
      <c r="AC133" s="105"/>
      <c r="AD133" s="1">
        <v>42564</v>
      </c>
      <c r="AE133" s="1"/>
      <c r="AF133" s="1">
        <v>42573</v>
      </c>
      <c r="AG133" s="18">
        <v>10260000</v>
      </c>
      <c r="AH133" s="61">
        <f>SUM(AG133/J133)</f>
        <v>0.87016258300893057</v>
      </c>
      <c r="AI133" s="101"/>
      <c r="AJ133" s="48"/>
      <c r="AK133" s="101"/>
      <c r="AL133" s="101"/>
      <c r="AM133" s="101"/>
      <c r="AN133" s="103"/>
      <c r="AO133" s="101"/>
      <c r="AP133" s="14"/>
      <c r="AQ133" s="104" t="str">
        <f t="shared" si="53"/>
        <v>안윤선</v>
      </c>
      <c r="AR133" s="16">
        <v>42572</v>
      </c>
      <c r="AS133" s="16">
        <v>42573</v>
      </c>
      <c r="AT133" s="7"/>
      <c r="AU133" s="14"/>
      <c r="AV133" s="16">
        <v>42577</v>
      </c>
      <c r="AW133" s="14">
        <f t="shared" si="60"/>
        <v>10260000</v>
      </c>
      <c r="AX133" s="16"/>
      <c r="AY133" s="84"/>
      <c r="AZ133" s="16"/>
      <c r="BA133" s="84"/>
      <c r="BB133" s="16"/>
      <c r="BC133" s="84"/>
      <c r="BD133" s="16"/>
      <c r="BE133" s="84"/>
      <c r="BF133" s="16"/>
      <c r="BG133" s="84"/>
      <c r="BH133" s="16"/>
      <c r="BI133" s="84"/>
      <c r="BJ133" s="16"/>
      <c r="BK133" s="84"/>
    </row>
    <row r="134" spans="1:63" ht="29.25" customHeight="1">
      <c r="A134" s="104">
        <v>128</v>
      </c>
      <c r="B134" s="101" t="s">
        <v>441</v>
      </c>
      <c r="C134" s="101" t="s">
        <v>90</v>
      </c>
      <c r="D134" s="1">
        <v>42563</v>
      </c>
      <c r="E134" s="101" t="s">
        <v>91</v>
      </c>
      <c r="F134" s="101" t="s">
        <v>60</v>
      </c>
      <c r="G134" s="105" t="s">
        <v>667</v>
      </c>
      <c r="H134" s="105" t="str">
        <f t="shared" ref="H134:H137" si="61">G134</f>
        <v>한국만화 홍보를 위한 만화문화상품 만화넥타이 제작</v>
      </c>
      <c r="I134" s="105" t="s">
        <v>668</v>
      </c>
      <c r="J134" s="18">
        <v>5920000</v>
      </c>
      <c r="K134" s="102"/>
      <c r="L134" s="105"/>
      <c r="M134" s="20"/>
      <c r="N134" s="101"/>
      <c r="O134" s="101"/>
      <c r="P134" s="101"/>
      <c r="Q134" s="101"/>
      <c r="R134" s="59"/>
      <c r="S134" s="40"/>
      <c r="T134" s="102"/>
      <c r="U134" s="105"/>
      <c r="V134" s="105"/>
      <c r="W134" s="105"/>
      <c r="X134" s="40"/>
      <c r="Y134" s="102"/>
      <c r="Z134" s="105" t="s">
        <v>126</v>
      </c>
      <c r="AA134" s="101" t="s">
        <v>127</v>
      </c>
      <c r="AB134" s="105" t="s">
        <v>128</v>
      </c>
      <c r="AC134" s="105"/>
      <c r="AD134" s="1">
        <v>42566</v>
      </c>
      <c r="AE134" s="1"/>
      <c r="AF134" s="1">
        <v>42576</v>
      </c>
      <c r="AG134" s="18">
        <v>5720000</v>
      </c>
      <c r="AH134" s="61">
        <f t="shared" ref="AH134:AH136" si="62">SUM(AG134/J134)</f>
        <v>0.96621621621621623</v>
      </c>
      <c r="AI134" s="101"/>
      <c r="AJ134" s="48"/>
      <c r="AK134" s="101"/>
      <c r="AL134" s="101"/>
      <c r="AM134" s="101"/>
      <c r="AN134" s="103"/>
      <c r="AO134" s="101"/>
      <c r="AP134" s="14"/>
      <c r="AQ134" s="104" t="str">
        <f t="shared" si="53"/>
        <v>배은영</v>
      </c>
      <c r="AR134" s="16">
        <v>42572</v>
      </c>
      <c r="AS134" s="16">
        <v>42573</v>
      </c>
      <c r="AT134" s="7"/>
      <c r="AU134" s="14"/>
      <c r="AV134" s="16">
        <v>42577</v>
      </c>
      <c r="AW134" s="14">
        <f t="shared" si="60"/>
        <v>5720000</v>
      </c>
      <c r="AX134" s="92"/>
      <c r="AY134" s="82"/>
      <c r="AZ134" s="75"/>
      <c r="BA134" s="82"/>
      <c r="BB134" s="75"/>
      <c r="BC134" s="82"/>
      <c r="BD134" s="75"/>
      <c r="BE134" s="82"/>
      <c r="BF134" s="75"/>
      <c r="BG134" s="82"/>
      <c r="BH134" s="75"/>
      <c r="BI134" s="82"/>
      <c r="BJ134" s="75"/>
      <c r="BK134" s="82"/>
    </row>
    <row r="135" spans="1:63" ht="29.25" customHeight="1">
      <c r="A135" s="104">
        <v>129</v>
      </c>
      <c r="B135" s="101" t="s">
        <v>75</v>
      </c>
      <c r="C135" s="101" t="s">
        <v>103</v>
      </c>
      <c r="D135" s="1">
        <v>42558</v>
      </c>
      <c r="E135" s="101" t="s">
        <v>52</v>
      </c>
      <c r="F135" s="101" t="s">
        <v>60</v>
      </c>
      <c r="G135" s="105" t="s">
        <v>675</v>
      </c>
      <c r="H135" s="105" t="str">
        <f>G135</f>
        <v>2016년 한국만화영상진흥원 청사 건출물 정밀점검 용역</v>
      </c>
      <c r="I135" s="105" t="s">
        <v>676</v>
      </c>
      <c r="J135" s="18">
        <v>10890000</v>
      </c>
      <c r="K135" s="102"/>
      <c r="L135" s="105"/>
      <c r="M135" s="20"/>
      <c r="N135" s="101"/>
      <c r="O135" s="101"/>
      <c r="P135" s="101"/>
      <c r="Q135" s="101"/>
      <c r="R135" s="59"/>
      <c r="S135" s="40"/>
      <c r="T135" s="102"/>
      <c r="U135" s="105"/>
      <c r="V135" s="105"/>
      <c r="W135" s="105"/>
      <c r="X135" s="40"/>
      <c r="Y135" s="102"/>
      <c r="Z135" s="105" t="s">
        <v>346</v>
      </c>
      <c r="AA135" s="101" t="s">
        <v>348</v>
      </c>
      <c r="AB135" s="105" t="s">
        <v>347</v>
      </c>
      <c r="AC135" s="105"/>
      <c r="AD135" s="1">
        <v>42569</v>
      </c>
      <c r="AE135" s="1">
        <v>42569</v>
      </c>
      <c r="AF135" s="1">
        <v>42598</v>
      </c>
      <c r="AG135" s="18">
        <v>9900000</v>
      </c>
      <c r="AH135" s="61">
        <f t="shared" si="62"/>
        <v>0.90909090909090906</v>
      </c>
      <c r="AI135" s="101"/>
      <c r="AJ135" s="48"/>
      <c r="AK135" s="101"/>
      <c r="AL135" s="101"/>
      <c r="AM135" s="101"/>
      <c r="AN135" s="103"/>
      <c r="AO135" s="101"/>
      <c r="AP135" s="14"/>
      <c r="AQ135" s="104" t="str">
        <f>C135</f>
        <v>이인철</v>
      </c>
      <c r="AR135" s="16">
        <v>42594</v>
      </c>
      <c r="AS135" s="16">
        <v>42598</v>
      </c>
      <c r="AT135" s="7"/>
      <c r="AU135" s="14"/>
      <c r="AV135" s="16">
        <v>42607</v>
      </c>
      <c r="AW135" s="14">
        <f t="shared" si="60"/>
        <v>9900000</v>
      </c>
      <c r="AX135" s="92"/>
      <c r="AY135" s="82"/>
      <c r="AZ135" s="75"/>
      <c r="BA135" s="82"/>
      <c r="BB135" s="75"/>
      <c r="BC135" s="82"/>
      <c r="BD135" s="75"/>
      <c r="BE135" s="82"/>
      <c r="BF135" s="75"/>
      <c r="BG135" s="82"/>
      <c r="BH135" s="75"/>
      <c r="BI135" s="82"/>
      <c r="BJ135" s="75"/>
      <c r="BK135" s="82"/>
    </row>
    <row r="136" spans="1:63" ht="29.25" customHeight="1">
      <c r="A136" s="104">
        <v>130</v>
      </c>
      <c r="B136" s="101" t="s">
        <v>75</v>
      </c>
      <c r="C136" s="101" t="s">
        <v>103</v>
      </c>
      <c r="D136" s="1">
        <v>42563</v>
      </c>
      <c r="E136" s="101" t="s">
        <v>52</v>
      </c>
      <c r="F136" s="101" t="s">
        <v>60</v>
      </c>
      <c r="G136" s="105" t="s">
        <v>670</v>
      </c>
      <c r="H136" s="105" t="str">
        <f t="shared" si="61"/>
        <v>청사 내 화장실 장애인 편의시설 개선 용역</v>
      </c>
      <c r="I136" s="105" t="s">
        <v>671</v>
      </c>
      <c r="J136" s="18">
        <v>4223620</v>
      </c>
      <c r="K136" s="102"/>
      <c r="L136" s="105"/>
      <c r="M136" s="20"/>
      <c r="N136" s="101"/>
      <c r="O136" s="101"/>
      <c r="P136" s="101"/>
      <c r="Q136" s="101"/>
      <c r="R136" s="59"/>
      <c r="S136" s="40"/>
      <c r="T136" s="102"/>
      <c r="U136" s="105"/>
      <c r="V136" s="105"/>
      <c r="W136" s="105"/>
      <c r="X136" s="40"/>
      <c r="Y136" s="102"/>
      <c r="Z136" s="105" t="s">
        <v>672</v>
      </c>
      <c r="AA136" s="101" t="s">
        <v>673</v>
      </c>
      <c r="AB136" s="105" t="s">
        <v>674</v>
      </c>
      <c r="AC136" s="105"/>
      <c r="AD136" s="1">
        <v>42569</v>
      </c>
      <c r="AE136" s="1">
        <v>42569</v>
      </c>
      <c r="AF136" s="1">
        <v>42577</v>
      </c>
      <c r="AG136" s="18">
        <v>3928000</v>
      </c>
      <c r="AH136" s="61">
        <f t="shared" si="62"/>
        <v>0.93000790790838195</v>
      </c>
      <c r="AI136" s="101"/>
      <c r="AJ136" s="48"/>
      <c r="AK136" s="101"/>
      <c r="AL136" s="101"/>
      <c r="AM136" s="101"/>
      <c r="AN136" s="103"/>
      <c r="AO136" s="101"/>
      <c r="AP136" s="14"/>
      <c r="AQ136" s="104" t="str">
        <f t="shared" si="53"/>
        <v>이인철</v>
      </c>
      <c r="AR136" s="16">
        <v>42576</v>
      </c>
      <c r="AS136" s="16">
        <v>42577</v>
      </c>
      <c r="AT136" s="7"/>
      <c r="AU136" s="14"/>
      <c r="AV136" s="16">
        <v>42584</v>
      </c>
      <c r="AW136" s="14">
        <f t="shared" si="60"/>
        <v>3928000</v>
      </c>
      <c r="AX136" s="92"/>
      <c r="AY136" s="82"/>
      <c r="AZ136" s="75"/>
      <c r="BA136" s="82"/>
      <c r="BB136" s="75"/>
      <c r="BC136" s="82"/>
      <c r="BD136" s="75"/>
      <c r="BE136" s="82"/>
      <c r="BF136" s="75"/>
      <c r="BG136" s="82"/>
      <c r="BH136" s="75"/>
      <c r="BI136" s="82"/>
      <c r="BJ136" s="75"/>
      <c r="BK136" s="82"/>
    </row>
    <row r="137" spans="1:63" ht="29.25" customHeight="1">
      <c r="A137" s="104">
        <v>131</v>
      </c>
      <c r="B137" s="101" t="s">
        <v>75</v>
      </c>
      <c r="C137" s="101" t="s">
        <v>216</v>
      </c>
      <c r="D137" s="1">
        <v>42563</v>
      </c>
      <c r="E137" s="101" t="s">
        <v>52</v>
      </c>
      <c r="F137" s="101" t="s">
        <v>60</v>
      </c>
      <c r="G137" s="105" t="s">
        <v>677</v>
      </c>
      <c r="H137" s="105" t="str">
        <f t="shared" si="61"/>
        <v>공용차량 배차 및 관리 시스템 개발</v>
      </c>
      <c r="I137" s="105" t="s">
        <v>678</v>
      </c>
      <c r="J137" s="18">
        <v>8500000</v>
      </c>
      <c r="K137" s="102"/>
      <c r="L137" s="105"/>
      <c r="M137" s="20"/>
      <c r="N137" s="101"/>
      <c r="O137" s="101"/>
      <c r="P137" s="101"/>
      <c r="Q137" s="101"/>
      <c r="R137" s="59"/>
      <c r="S137" s="40"/>
      <c r="T137" s="102"/>
      <c r="U137" s="105"/>
      <c r="V137" s="105"/>
      <c r="W137" s="105"/>
      <c r="X137" s="40"/>
      <c r="Y137" s="102"/>
      <c r="Z137" s="105" t="s">
        <v>451</v>
      </c>
      <c r="AA137" s="101" t="s">
        <v>452</v>
      </c>
      <c r="AB137" s="105" t="s">
        <v>453</v>
      </c>
      <c r="AC137" s="105"/>
      <c r="AD137" s="1">
        <v>42569</v>
      </c>
      <c r="AE137" s="1">
        <v>42569</v>
      </c>
      <c r="AF137" s="1">
        <v>42611</v>
      </c>
      <c r="AG137" s="18">
        <v>8019000</v>
      </c>
      <c r="AH137" s="61">
        <f>SUM(AG137/J137)</f>
        <v>0.94341176470588239</v>
      </c>
      <c r="AI137" s="101"/>
      <c r="AJ137" s="48"/>
      <c r="AK137" s="101"/>
      <c r="AL137" s="101"/>
      <c r="AM137" s="101"/>
      <c r="AN137" s="103"/>
      <c r="AO137" s="101"/>
      <c r="AP137" s="14"/>
      <c r="AQ137" s="104" t="str">
        <f t="shared" si="53"/>
        <v>김광수</v>
      </c>
      <c r="AR137" s="16">
        <v>42611</v>
      </c>
      <c r="AS137" s="16">
        <v>42611</v>
      </c>
      <c r="AT137" s="7"/>
      <c r="AU137" s="14"/>
      <c r="AV137" s="16"/>
      <c r="AW137" s="14"/>
      <c r="AX137" s="16"/>
      <c r="AY137" s="84"/>
      <c r="AZ137" s="75"/>
      <c r="BA137" s="82"/>
      <c r="BB137" s="75"/>
      <c r="BC137" s="82"/>
      <c r="BD137" s="75"/>
      <c r="BE137" s="82"/>
      <c r="BF137" s="75"/>
      <c r="BG137" s="82"/>
      <c r="BH137" s="75"/>
      <c r="BI137" s="82"/>
      <c r="BJ137" s="75"/>
      <c r="BK137" s="82"/>
    </row>
    <row r="138" spans="1:63" ht="29.25" customHeight="1">
      <c r="A138" s="104">
        <v>132</v>
      </c>
      <c r="B138" s="101" t="s">
        <v>83</v>
      </c>
      <c r="C138" s="101" t="s">
        <v>259</v>
      </c>
      <c r="D138" s="1">
        <v>42565</v>
      </c>
      <c r="E138" s="101" t="s">
        <v>91</v>
      </c>
      <c r="F138" s="101" t="s">
        <v>289</v>
      </c>
      <c r="G138" s="105" t="s">
        <v>679</v>
      </c>
      <c r="H138" s="105" t="str">
        <f>G138</f>
        <v>한국만화박물관 상설체험교육교재(툰토이 교구) 구입</v>
      </c>
      <c r="I138" s="105" t="s">
        <v>680</v>
      </c>
      <c r="J138" s="18">
        <v>2700000</v>
      </c>
      <c r="K138" s="102"/>
      <c r="L138" s="105"/>
      <c r="M138" s="20"/>
      <c r="N138" s="101"/>
      <c r="O138" s="101"/>
      <c r="P138" s="101"/>
      <c r="Q138" s="101"/>
      <c r="R138" s="42"/>
      <c r="S138" s="42"/>
      <c r="T138" s="102"/>
      <c r="U138" s="105"/>
      <c r="V138" s="105"/>
      <c r="W138" s="105"/>
      <c r="X138" s="40"/>
      <c r="Y138" s="102"/>
      <c r="Z138" s="105" t="s">
        <v>508</v>
      </c>
      <c r="AA138" s="101" t="s">
        <v>510</v>
      </c>
      <c r="AB138" s="105" t="s">
        <v>509</v>
      </c>
      <c r="AC138" s="105"/>
      <c r="AD138" s="1">
        <v>42569</v>
      </c>
      <c r="AE138" s="1"/>
      <c r="AF138" s="1">
        <v>42576</v>
      </c>
      <c r="AG138" s="18">
        <v>2610000</v>
      </c>
      <c r="AH138" s="61">
        <f>SUM(AG138/J138)</f>
        <v>0.96666666666666667</v>
      </c>
      <c r="AI138" s="101"/>
      <c r="AJ138" s="48"/>
      <c r="AK138" s="101"/>
      <c r="AL138" s="101"/>
      <c r="AM138" s="101"/>
      <c r="AN138" s="103"/>
      <c r="AO138" s="101"/>
      <c r="AP138" s="14"/>
      <c r="AQ138" s="104" t="str">
        <f>C138</f>
        <v>김현재</v>
      </c>
      <c r="AR138" s="16">
        <v>42576</v>
      </c>
      <c r="AS138" s="16">
        <v>42576</v>
      </c>
      <c r="AT138" s="7"/>
      <c r="AU138" s="14"/>
      <c r="AV138" s="16">
        <v>42579</v>
      </c>
      <c r="AW138" s="14">
        <f>SUM(AG138-AU138)</f>
        <v>2610000</v>
      </c>
      <c r="AX138" s="92"/>
      <c r="AY138" s="82"/>
      <c r="AZ138" s="75"/>
      <c r="BA138" s="82"/>
      <c r="BB138" s="75"/>
      <c r="BC138" s="82"/>
      <c r="BD138" s="75"/>
      <c r="BE138" s="82"/>
      <c r="BF138" s="75"/>
      <c r="BG138" s="82"/>
      <c r="BH138" s="75"/>
      <c r="BI138" s="82"/>
      <c r="BJ138" s="75"/>
      <c r="BK138" s="82"/>
    </row>
    <row r="139" spans="1:63" ht="29.25" customHeight="1">
      <c r="A139" s="104">
        <v>133</v>
      </c>
      <c r="B139" s="101" t="s">
        <v>83</v>
      </c>
      <c r="C139" s="101" t="s">
        <v>84</v>
      </c>
      <c r="D139" s="1">
        <v>42566</v>
      </c>
      <c r="E139" s="101" t="s">
        <v>52</v>
      </c>
      <c r="F139" s="101" t="s">
        <v>60</v>
      </c>
      <c r="G139" s="105" t="s">
        <v>681</v>
      </c>
      <c r="H139" s="105" t="str">
        <f>G139</f>
        <v>카툰공감100 「시니어 만화 창작 교실」, 「시민 만화 기자 양성교실」 심화과정 운영 용역</v>
      </c>
      <c r="I139" s="105" t="s">
        <v>86</v>
      </c>
      <c r="J139" s="18">
        <v>21600000</v>
      </c>
      <c r="K139" s="102"/>
      <c r="L139" s="105"/>
      <c r="M139" s="20"/>
      <c r="N139" s="101"/>
      <c r="O139" s="101"/>
      <c r="P139" s="101"/>
      <c r="Q139" s="101"/>
      <c r="R139" s="59"/>
      <c r="S139" s="40"/>
      <c r="T139" s="102"/>
      <c r="U139" s="105"/>
      <c r="V139" s="105"/>
      <c r="W139" s="105"/>
      <c r="X139" s="40"/>
      <c r="Y139" s="102"/>
      <c r="Z139" s="105" t="s">
        <v>87</v>
      </c>
      <c r="AA139" s="101" t="s">
        <v>88</v>
      </c>
      <c r="AB139" s="105" t="s">
        <v>89</v>
      </c>
      <c r="AC139" s="105"/>
      <c r="AD139" s="1">
        <v>42569</v>
      </c>
      <c r="AE139" s="1">
        <v>42569</v>
      </c>
      <c r="AF139" s="1">
        <v>42594</v>
      </c>
      <c r="AG139" s="18">
        <v>21200000</v>
      </c>
      <c r="AH139" s="61">
        <f t="shared" ref="AH139:AH148" si="63">SUM(AG139/J139)</f>
        <v>0.98148148148148151</v>
      </c>
      <c r="AI139" s="101"/>
      <c r="AJ139" s="48"/>
      <c r="AK139" s="101"/>
      <c r="AL139" s="101"/>
      <c r="AM139" s="101"/>
      <c r="AN139" s="103"/>
      <c r="AO139" s="101"/>
      <c r="AP139" s="14"/>
      <c r="AQ139" s="104" t="str">
        <f t="shared" ref="AQ139:AQ151" si="64">C139</f>
        <v>안윤선</v>
      </c>
      <c r="AR139" s="16">
        <v>42594</v>
      </c>
      <c r="AS139" s="16">
        <v>42598</v>
      </c>
      <c r="AT139" s="7"/>
      <c r="AU139" s="14"/>
      <c r="AV139" s="16">
        <v>42608</v>
      </c>
      <c r="AW139" s="14">
        <f>SUM(AG139-AU139)</f>
        <v>21200000</v>
      </c>
      <c r="AX139" s="92"/>
      <c r="AY139" s="82"/>
      <c r="AZ139" s="75"/>
      <c r="BA139" s="82"/>
      <c r="BB139" s="75"/>
      <c r="BC139" s="82"/>
      <c r="BD139" s="75"/>
      <c r="BE139" s="82"/>
      <c r="BF139" s="75"/>
      <c r="BG139" s="82"/>
      <c r="BH139" s="75"/>
      <c r="BI139" s="82"/>
      <c r="BJ139" s="75"/>
      <c r="BK139" s="82"/>
    </row>
    <row r="140" spans="1:63" ht="29.25" customHeight="1">
      <c r="A140" s="104">
        <v>134</v>
      </c>
      <c r="B140" s="101" t="s">
        <v>83</v>
      </c>
      <c r="C140" s="101" t="s">
        <v>259</v>
      </c>
      <c r="D140" s="1">
        <v>42566</v>
      </c>
      <c r="E140" s="101" t="s">
        <v>52</v>
      </c>
      <c r="F140" s="101" t="s">
        <v>60</v>
      </c>
      <c r="G140" s="105" t="s">
        <v>682</v>
      </c>
      <c r="H140" s="105" t="str">
        <f t="shared" ref="H140:H149" si="65">G140</f>
        <v>2016 한국만화박물관 여름방학 이벤트 행사 용역</v>
      </c>
      <c r="I140" s="105" t="s">
        <v>391</v>
      </c>
      <c r="J140" s="18">
        <v>4972000</v>
      </c>
      <c r="K140" s="102"/>
      <c r="L140" s="105"/>
      <c r="M140" s="105"/>
      <c r="N140" s="101"/>
      <c r="O140" s="101"/>
      <c r="P140" s="101"/>
      <c r="Q140" s="101"/>
      <c r="R140" s="59"/>
      <c r="S140" s="40"/>
      <c r="T140" s="102"/>
      <c r="U140" s="105"/>
      <c r="V140" s="105"/>
      <c r="W140" s="105"/>
      <c r="X140" s="40"/>
      <c r="Y140" s="102"/>
      <c r="Z140" s="105" t="s">
        <v>150</v>
      </c>
      <c r="AA140" s="101" t="s">
        <v>151</v>
      </c>
      <c r="AB140" s="105" t="s">
        <v>152</v>
      </c>
      <c r="AC140" s="105"/>
      <c r="AD140" s="1">
        <v>42569</v>
      </c>
      <c r="AE140" s="1">
        <v>42569</v>
      </c>
      <c r="AF140" s="1">
        <v>42604</v>
      </c>
      <c r="AG140" s="18">
        <v>4840000</v>
      </c>
      <c r="AH140" s="61">
        <f t="shared" si="63"/>
        <v>0.97345132743362828</v>
      </c>
      <c r="AI140" s="101"/>
      <c r="AJ140" s="16"/>
      <c r="AK140" s="101"/>
      <c r="AL140" s="101"/>
      <c r="AM140" s="101"/>
      <c r="AN140" s="103"/>
      <c r="AO140" s="101"/>
      <c r="AP140" s="14"/>
      <c r="AQ140" s="104" t="str">
        <f t="shared" si="64"/>
        <v>김현재</v>
      </c>
      <c r="AR140" s="16">
        <v>42604</v>
      </c>
      <c r="AS140" s="16">
        <v>42604</v>
      </c>
      <c r="AT140" s="7"/>
      <c r="AU140" s="14"/>
      <c r="AV140" s="16">
        <v>42608</v>
      </c>
      <c r="AW140" s="14">
        <f>SUM(AG140-AU140)</f>
        <v>4840000</v>
      </c>
      <c r="AX140" s="92"/>
      <c r="AY140" s="82"/>
      <c r="AZ140" s="75"/>
      <c r="BA140" s="82"/>
      <c r="BB140" s="75"/>
      <c r="BC140" s="82"/>
      <c r="BD140" s="75"/>
      <c r="BE140" s="82"/>
      <c r="BF140" s="75"/>
      <c r="BG140" s="82"/>
      <c r="BH140" s="75"/>
      <c r="BI140" s="82"/>
      <c r="BJ140" s="75"/>
      <c r="BK140" s="82"/>
    </row>
    <row r="141" spans="1:63" ht="29.25" customHeight="1">
      <c r="A141" s="104">
        <v>135</v>
      </c>
      <c r="B141" s="101" t="s">
        <v>58</v>
      </c>
      <c r="C141" s="101" t="s">
        <v>237</v>
      </c>
      <c r="D141" s="1">
        <v>42556</v>
      </c>
      <c r="E141" s="101" t="s">
        <v>52</v>
      </c>
      <c r="F141" s="22" t="s">
        <v>269</v>
      </c>
      <c r="G141" s="105" t="s">
        <v>683</v>
      </c>
      <c r="H141" s="105" t="str">
        <f t="shared" si="65"/>
        <v>2016한국국제만화마켓 및 글로벌 만화도시 네트워크 해외참가자 항공권 구매 용역</v>
      </c>
      <c r="I141" s="105" t="s">
        <v>684</v>
      </c>
      <c r="J141" s="18">
        <v>37000000</v>
      </c>
      <c r="K141" s="102">
        <v>42563</v>
      </c>
      <c r="L141" s="105" t="s">
        <v>685</v>
      </c>
      <c r="M141" s="105">
        <v>87.745000000000005</v>
      </c>
      <c r="N141" s="101" t="s">
        <v>242</v>
      </c>
      <c r="O141" s="101" t="s">
        <v>274</v>
      </c>
      <c r="P141" s="101" t="s">
        <v>118</v>
      </c>
      <c r="Q141" s="101" t="s">
        <v>275</v>
      </c>
      <c r="R141" s="59">
        <v>37000000</v>
      </c>
      <c r="S141" s="40">
        <v>37079775</v>
      </c>
      <c r="T141" s="102">
        <v>42566</v>
      </c>
      <c r="U141" s="105">
        <v>2</v>
      </c>
      <c r="V141" s="105" t="s">
        <v>437</v>
      </c>
      <c r="W141" s="105" t="s">
        <v>439</v>
      </c>
      <c r="X141" s="40">
        <v>34984400</v>
      </c>
      <c r="Y141" s="102">
        <v>42566</v>
      </c>
      <c r="Z141" s="105" t="s">
        <v>437</v>
      </c>
      <c r="AA141" s="101" t="s">
        <v>438</v>
      </c>
      <c r="AB141" s="105" t="s">
        <v>439</v>
      </c>
      <c r="AC141" s="105"/>
      <c r="AD141" s="1">
        <v>42570</v>
      </c>
      <c r="AE141" s="1">
        <v>42570</v>
      </c>
      <c r="AF141" s="1">
        <v>42573</v>
      </c>
      <c r="AG141" s="40">
        <v>34984400</v>
      </c>
      <c r="AH141" s="61">
        <f t="shared" ref="AH141" si="66">SUM(AG141/S141)</f>
        <v>0.9434900832057368</v>
      </c>
      <c r="AI141" s="101" t="s">
        <v>711</v>
      </c>
      <c r="AJ141" s="48">
        <v>42573</v>
      </c>
      <c r="AK141" s="101" t="s">
        <v>712</v>
      </c>
      <c r="AL141" s="101"/>
      <c r="AM141" s="101"/>
      <c r="AN141" s="103"/>
      <c r="AO141" s="101"/>
      <c r="AP141" s="14">
        <v>27374100</v>
      </c>
      <c r="AQ141" s="104" t="str">
        <f t="shared" si="64"/>
        <v>서희진</v>
      </c>
      <c r="AR141" s="16">
        <v>42573</v>
      </c>
      <c r="AS141" s="16">
        <v>42573</v>
      </c>
      <c r="AT141" s="7"/>
      <c r="AU141" s="14"/>
      <c r="AV141" s="16">
        <v>42579</v>
      </c>
      <c r="AW141" s="14">
        <f>SUM(AP141-AU141)</f>
        <v>27374100</v>
      </c>
      <c r="AX141" s="92"/>
      <c r="AY141" s="82"/>
      <c r="AZ141" s="75"/>
      <c r="BA141" s="82"/>
      <c r="BB141" s="75"/>
      <c r="BC141" s="82"/>
      <c r="BD141" s="75"/>
      <c r="BE141" s="82"/>
      <c r="BF141" s="75"/>
      <c r="BG141" s="82"/>
      <c r="BH141" s="75"/>
      <c r="BI141" s="82"/>
      <c r="BJ141" s="75"/>
      <c r="BK141" s="82"/>
    </row>
    <row r="142" spans="1:63" ht="29.25" customHeight="1">
      <c r="A142" s="104">
        <v>136</v>
      </c>
      <c r="B142" s="101" t="s">
        <v>393</v>
      </c>
      <c r="C142" s="101" t="s">
        <v>606</v>
      </c>
      <c r="D142" s="1">
        <v>42570</v>
      </c>
      <c r="E142" s="101" t="s">
        <v>52</v>
      </c>
      <c r="F142" s="22" t="s">
        <v>60</v>
      </c>
      <c r="G142" s="105" t="s">
        <v>739</v>
      </c>
      <c r="H142" s="105" t="str">
        <f t="shared" si="65"/>
        <v>제18회 부천국제만화축제 행사장 전경 드론 촬영</v>
      </c>
      <c r="I142" s="105" t="s">
        <v>740</v>
      </c>
      <c r="J142" s="18">
        <v>2300000</v>
      </c>
      <c r="K142" s="102"/>
      <c r="L142" s="105"/>
      <c r="M142" s="105"/>
      <c r="N142" s="101"/>
      <c r="O142" s="101"/>
      <c r="P142" s="101"/>
      <c r="Q142" s="101"/>
      <c r="R142" s="59"/>
      <c r="S142" s="40"/>
      <c r="T142" s="102"/>
      <c r="U142" s="105"/>
      <c r="V142" s="105"/>
      <c r="W142" s="105"/>
      <c r="X142" s="40"/>
      <c r="Y142" s="102"/>
      <c r="Z142" s="105" t="s">
        <v>255</v>
      </c>
      <c r="AA142" s="104" t="s">
        <v>256</v>
      </c>
      <c r="AB142" s="105" t="s">
        <v>257</v>
      </c>
      <c r="AC142" s="105"/>
      <c r="AD142" s="1">
        <v>42570</v>
      </c>
      <c r="AE142" s="1">
        <v>42570</v>
      </c>
      <c r="AF142" s="1">
        <v>42594</v>
      </c>
      <c r="AG142" s="40">
        <v>2000000</v>
      </c>
      <c r="AH142" s="61">
        <f t="shared" si="63"/>
        <v>0.86956521739130432</v>
      </c>
      <c r="AI142" s="101"/>
      <c r="AJ142" s="48"/>
      <c r="AK142" s="101"/>
      <c r="AL142" s="101"/>
      <c r="AM142" s="101"/>
      <c r="AN142" s="103"/>
      <c r="AO142" s="101"/>
      <c r="AP142" s="14"/>
      <c r="AQ142" s="104" t="str">
        <f t="shared" si="64"/>
        <v>한필호</v>
      </c>
      <c r="AR142" s="16">
        <v>42594</v>
      </c>
      <c r="AS142" s="16">
        <v>42601</v>
      </c>
      <c r="AT142" s="7"/>
      <c r="AU142" s="14"/>
      <c r="AV142" s="16">
        <v>42608</v>
      </c>
      <c r="AW142" s="14">
        <f>SUM(AG142-AU142)</f>
        <v>2000000</v>
      </c>
      <c r="AX142" s="92"/>
      <c r="AY142" s="82"/>
      <c r="AZ142" s="75"/>
      <c r="BA142" s="82"/>
      <c r="BB142" s="75"/>
      <c r="BC142" s="82"/>
      <c r="BD142" s="75"/>
      <c r="BE142" s="82"/>
      <c r="BF142" s="75"/>
      <c r="BG142" s="82"/>
      <c r="BH142" s="75"/>
      <c r="BI142" s="82"/>
      <c r="BJ142" s="75"/>
      <c r="BK142" s="82"/>
    </row>
    <row r="143" spans="1:63" ht="29.25" customHeight="1">
      <c r="A143" s="104">
        <v>137</v>
      </c>
      <c r="B143" s="101" t="s">
        <v>83</v>
      </c>
      <c r="C143" s="101" t="s">
        <v>205</v>
      </c>
      <c r="D143" s="1">
        <v>42571</v>
      </c>
      <c r="E143" s="101" t="s">
        <v>52</v>
      </c>
      <c r="F143" s="22" t="s">
        <v>60</v>
      </c>
      <c r="G143" s="105" t="s">
        <v>721</v>
      </c>
      <c r="H143" s="105" t="str">
        <f t="shared" si="65"/>
        <v>만화박물관 로비 기둥 로고디자인 래핑</v>
      </c>
      <c r="I143" s="105" t="s">
        <v>722</v>
      </c>
      <c r="J143" s="18">
        <v>2941400</v>
      </c>
      <c r="K143" s="102"/>
      <c r="L143" s="105"/>
      <c r="M143" s="105"/>
      <c r="N143" s="101"/>
      <c r="O143" s="101"/>
      <c r="P143" s="101"/>
      <c r="Q143" s="101"/>
      <c r="R143" s="59"/>
      <c r="S143" s="40"/>
      <c r="T143" s="102"/>
      <c r="U143" s="105"/>
      <c r="V143" s="105"/>
      <c r="W143" s="105"/>
      <c r="X143" s="40"/>
      <c r="Y143" s="102"/>
      <c r="Z143" s="105" t="s">
        <v>581</v>
      </c>
      <c r="AA143" s="101" t="s">
        <v>592</v>
      </c>
      <c r="AB143" s="105" t="s">
        <v>582</v>
      </c>
      <c r="AC143" s="105"/>
      <c r="AD143" s="1">
        <v>42571</v>
      </c>
      <c r="AE143" s="1">
        <v>42571</v>
      </c>
      <c r="AF143" s="1">
        <v>42577</v>
      </c>
      <c r="AG143" s="40">
        <v>2520000</v>
      </c>
      <c r="AH143" s="61">
        <f t="shared" si="63"/>
        <v>0.85673488814850074</v>
      </c>
      <c r="AI143" s="101"/>
      <c r="AJ143" s="48"/>
      <c r="AK143" s="101"/>
      <c r="AL143" s="101"/>
      <c r="AM143" s="101"/>
      <c r="AN143" s="103"/>
      <c r="AO143" s="101"/>
      <c r="AP143" s="14"/>
      <c r="AQ143" s="104" t="str">
        <f t="shared" si="64"/>
        <v>서정임</v>
      </c>
      <c r="AR143" s="16">
        <v>42577</v>
      </c>
      <c r="AS143" s="16">
        <v>42590</v>
      </c>
      <c r="AT143" s="7"/>
      <c r="AU143" s="14"/>
      <c r="AV143" s="16">
        <v>42594</v>
      </c>
      <c r="AW143" s="14">
        <f>SUM(AG143-AU143)</f>
        <v>2520000</v>
      </c>
      <c r="AX143" s="92"/>
      <c r="AY143" s="82"/>
      <c r="AZ143" s="75"/>
      <c r="BA143" s="82"/>
      <c r="BB143" s="75"/>
      <c r="BC143" s="82"/>
      <c r="BD143" s="75"/>
      <c r="BE143" s="82"/>
      <c r="BF143" s="75"/>
      <c r="BG143" s="82"/>
      <c r="BH143" s="75"/>
      <c r="BI143" s="82"/>
      <c r="BJ143" s="75"/>
      <c r="BK143" s="82"/>
    </row>
    <row r="144" spans="1:63" ht="29.25" customHeight="1">
      <c r="A144" s="104">
        <v>138</v>
      </c>
      <c r="B144" s="101" t="s">
        <v>83</v>
      </c>
      <c r="C144" s="101" t="s">
        <v>176</v>
      </c>
      <c r="D144" s="1">
        <v>42569</v>
      </c>
      <c r="E144" s="101" t="s">
        <v>52</v>
      </c>
      <c r="F144" s="22" t="s">
        <v>60</v>
      </c>
      <c r="G144" s="105" t="s">
        <v>699</v>
      </c>
      <c r="H144" s="105" t="str">
        <f t="shared" si="65"/>
        <v>한국만화박물관 미디어월 수선용역</v>
      </c>
      <c r="I144" s="105" t="s">
        <v>688</v>
      </c>
      <c r="J144" s="18">
        <v>3850000</v>
      </c>
      <c r="K144" s="102"/>
      <c r="L144" s="105"/>
      <c r="M144" s="105"/>
      <c r="N144" s="101"/>
      <c r="O144" s="101"/>
      <c r="P144" s="101"/>
      <c r="Q144" s="101"/>
      <c r="R144" s="59"/>
      <c r="S144" s="40"/>
      <c r="T144" s="102"/>
      <c r="U144" s="105"/>
      <c r="V144" s="105"/>
      <c r="W144" s="105"/>
      <c r="X144" s="40"/>
      <c r="Y144" s="102"/>
      <c r="Z144" s="105" t="s">
        <v>581</v>
      </c>
      <c r="AA144" s="101" t="s">
        <v>592</v>
      </c>
      <c r="AB144" s="105" t="s">
        <v>582</v>
      </c>
      <c r="AC144" s="105"/>
      <c r="AD144" s="1">
        <v>42572</v>
      </c>
      <c r="AE144" s="1">
        <v>42572</v>
      </c>
      <c r="AF144" s="1">
        <v>42577</v>
      </c>
      <c r="AG144" s="40">
        <v>3300000</v>
      </c>
      <c r="AH144" s="61">
        <f t="shared" si="63"/>
        <v>0.8571428571428571</v>
      </c>
      <c r="AI144" s="101"/>
      <c r="AJ144" s="48"/>
      <c r="AK144" s="101"/>
      <c r="AL144" s="101"/>
      <c r="AM144" s="101"/>
      <c r="AN144" s="103"/>
      <c r="AO144" s="101"/>
      <c r="AP144" s="14"/>
      <c r="AQ144" s="104" t="str">
        <f t="shared" si="64"/>
        <v>방희정</v>
      </c>
      <c r="AR144" s="16">
        <v>42577</v>
      </c>
      <c r="AS144" s="16">
        <v>42577</v>
      </c>
      <c r="AT144" s="7"/>
      <c r="AU144" s="14"/>
      <c r="AV144" s="16">
        <v>42579</v>
      </c>
      <c r="AW144" s="14">
        <f>SUM(AG144-AU144)</f>
        <v>3300000</v>
      </c>
      <c r="AX144" s="92"/>
      <c r="AY144" s="82"/>
      <c r="AZ144" s="75"/>
      <c r="BA144" s="82"/>
      <c r="BB144" s="75"/>
      <c r="BC144" s="82"/>
      <c r="BD144" s="75"/>
      <c r="BE144" s="82"/>
      <c r="BF144" s="75"/>
      <c r="BG144" s="82"/>
      <c r="BH144" s="75"/>
      <c r="BI144" s="82"/>
      <c r="BJ144" s="75"/>
      <c r="BK144" s="82"/>
    </row>
    <row r="145" spans="1:63" ht="29.25" customHeight="1">
      <c r="A145" s="24">
        <v>139</v>
      </c>
      <c r="B145" s="26" t="s">
        <v>139</v>
      </c>
      <c r="C145" s="26" t="s">
        <v>318</v>
      </c>
      <c r="D145" s="25">
        <v>42569</v>
      </c>
      <c r="E145" s="26" t="s">
        <v>52</v>
      </c>
      <c r="F145" s="38" t="s">
        <v>60</v>
      </c>
      <c r="G145" s="27" t="s">
        <v>700</v>
      </c>
      <c r="H145" s="27" t="str">
        <f t="shared" si="65"/>
        <v>도서관 자료 점검용 PC임차</v>
      </c>
      <c r="I145" s="27" t="s">
        <v>694</v>
      </c>
      <c r="J145" s="28">
        <v>2500000</v>
      </c>
      <c r="K145" s="29"/>
      <c r="L145" s="27"/>
      <c r="M145" s="27"/>
      <c r="N145" s="26"/>
      <c r="O145" s="26"/>
      <c r="P145" s="26"/>
      <c r="Q145" s="26"/>
      <c r="R145" s="60"/>
      <c r="S145" s="43"/>
      <c r="T145" s="29"/>
      <c r="U145" s="27"/>
      <c r="V145" s="27"/>
      <c r="W145" s="27"/>
      <c r="X145" s="43"/>
      <c r="Y145" s="29"/>
      <c r="Z145" s="27" t="s">
        <v>695</v>
      </c>
      <c r="AA145" s="26" t="s">
        <v>696</v>
      </c>
      <c r="AB145" s="27" t="s">
        <v>697</v>
      </c>
      <c r="AC145" s="27"/>
      <c r="AD145" s="25">
        <v>42572</v>
      </c>
      <c r="AE145" s="25">
        <v>42572</v>
      </c>
      <c r="AF145" s="25">
        <v>42724</v>
      </c>
      <c r="AG145" s="43">
        <v>2400000</v>
      </c>
      <c r="AH145" s="62">
        <f>SUM(AG145/J145)</f>
        <v>0.96</v>
      </c>
      <c r="AI145" s="26"/>
      <c r="AJ145" s="49"/>
      <c r="AK145" s="26"/>
      <c r="AL145" s="26"/>
      <c r="AM145" s="26"/>
      <c r="AN145" s="31"/>
      <c r="AO145" s="26"/>
      <c r="AP145" s="35"/>
      <c r="AQ145" s="24" t="str">
        <f t="shared" si="64"/>
        <v>심리나</v>
      </c>
      <c r="AR145" s="32"/>
      <c r="AS145" s="32"/>
      <c r="AT145" s="33"/>
      <c r="AU145" s="35"/>
      <c r="AV145" s="32"/>
      <c r="AW145" s="35"/>
      <c r="AX145" s="108"/>
      <c r="AY145" s="85"/>
      <c r="AZ145" s="76"/>
      <c r="BA145" s="85"/>
      <c r="BB145" s="76"/>
      <c r="BC145" s="85"/>
      <c r="BD145" s="76"/>
      <c r="BE145" s="85"/>
      <c r="BF145" s="76"/>
      <c r="BG145" s="85"/>
      <c r="BH145" s="76"/>
      <c r="BI145" s="85"/>
      <c r="BJ145" s="76"/>
      <c r="BK145" s="85"/>
    </row>
    <row r="146" spans="1:63" ht="29.25" customHeight="1">
      <c r="A146" s="104">
        <v>140</v>
      </c>
      <c r="B146" s="101" t="s">
        <v>83</v>
      </c>
      <c r="C146" s="101" t="s">
        <v>259</v>
      </c>
      <c r="D146" s="1">
        <v>42569</v>
      </c>
      <c r="E146" s="101" t="s">
        <v>52</v>
      </c>
      <c r="F146" s="22" t="s">
        <v>60</v>
      </c>
      <c r="G146" s="105" t="s">
        <v>689</v>
      </c>
      <c r="H146" s="105" t="str">
        <f t="shared" si="65"/>
        <v>타요버스 조형물 이전 설치 용역</v>
      </c>
      <c r="I146" s="105" t="s">
        <v>690</v>
      </c>
      <c r="J146" s="18">
        <v>2420000</v>
      </c>
      <c r="K146" s="102"/>
      <c r="L146" s="105"/>
      <c r="M146" s="105"/>
      <c r="N146" s="101"/>
      <c r="O146" s="101"/>
      <c r="P146" s="101"/>
      <c r="Q146" s="101"/>
      <c r="R146" s="59"/>
      <c r="S146" s="40"/>
      <c r="T146" s="102"/>
      <c r="U146" s="105"/>
      <c r="V146" s="105"/>
      <c r="W146" s="105"/>
      <c r="X146" s="40"/>
      <c r="Y146" s="102"/>
      <c r="Z146" s="105" t="s">
        <v>691</v>
      </c>
      <c r="AA146" s="101" t="s">
        <v>692</v>
      </c>
      <c r="AB146" s="105" t="s">
        <v>693</v>
      </c>
      <c r="AC146" s="105"/>
      <c r="AD146" s="1">
        <v>42572</v>
      </c>
      <c r="AE146" s="1">
        <v>42572</v>
      </c>
      <c r="AF146" s="1">
        <v>42584</v>
      </c>
      <c r="AG146" s="40">
        <v>2200000</v>
      </c>
      <c r="AH146" s="61">
        <f t="shared" si="63"/>
        <v>0.90909090909090906</v>
      </c>
      <c r="AI146" s="101"/>
      <c r="AJ146" s="48"/>
      <c r="AK146" s="101"/>
      <c r="AL146" s="101"/>
      <c r="AM146" s="101"/>
      <c r="AN146" s="103"/>
      <c r="AO146" s="101"/>
      <c r="AP146" s="14"/>
      <c r="AQ146" s="104" t="str">
        <f t="shared" si="64"/>
        <v>김현재</v>
      </c>
      <c r="AR146" s="16">
        <v>42584</v>
      </c>
      <c r="AS146" s="16">
        <v>42585</v>
      </c>
      <c r="AT146" s="7"/>
      <c r="AU146" s="14"/>
      <c r="AV146" s="16">
        <v>42591</v>
      </c>
      <c r="AW146" s="14">
        <f>SUM(AG146-AU146)</f>
        <v>2200000</v>
      </c>
      <c r="AX146" s="92"/>
      <c r="AY146" s="82"/>
      <c r="AZ146" s="75"/>
      <c r="BA146" s="82"/>
      <c r="BB146" s="75"/>
      <c r="BC146" s="82"/>
      <c r="BD146" s="75"/>
      <c r="BE146" s="82"/>
      <c r="BF146" s="75"/>
      <c r="BG146" s="82"/>
      <c r="BH146" s="75"/>
      <c r="BI146" s="82"/>
      <c r="BJ146" s="75"/>
      <c r="BK146" s="82"/>
    </row>
    <row r="147" spans="1:63" ht="29.25" customHeight="1">
      <c r="A147" s="104">
        <v>141</v>
      </c>
      <c r="B147" s="101" t="s">
        <v>393</v>
      </c>
      <c r="C147" s="101" t="s">
        <v>686</v>
      </c>
      <c r="D147" s="1">
        <v>42570</v>
      </c>
      <c r="E147" s="101" t="s">
        <v>52</v>
      </c>
      <c r="F147" s="101" t="s">
        <v>60</v>
      </c>
      <c r="G147" s="105" t="s">
        <v>687</v>
      </c>
      <c r="H147" s="105" t="str">
        <f t="shared" si="65"/>
        <v>제19회 부천국제만화축제 코스튬플레이 최강자전 및 만화 랩핑카 전시 기획운영 용역</v>
      </c>
      <c r="I147" s="105" t="s">
        <v>391</v>
      </c>
      <c r="J147" s="18">
        <v>10000000</v>
      </c>
      <c r="K147" s="102"/>
      <c r="L147" s="105"/>
      <c r="M147" s="105"/>
      <c r="N147" s="101"/>
      <c r="O147" s="101"/>
      <c r="P147" s="101"/>
      <c r="Q147" s="101"/>
      <c r="R147" s="59"/>
      <c r="S147" s="40"/>
      <c r="T147" s="102"/>
      <c r="U147" s="105"/>
      <c r="V147" s="105"/>
      <c r="W147" s="105"/>
      <c r="X147" s="40"/>
      <c r="Y147" s="102"/>
      <c r="Z147" s="105" t="s">
        <v>493</v>
      </c>
      <c r="AA147" s="101" t="s">
        <v>494</v>
      </c>
      <c r="AB147" s="105" t="s">
        <v>495</v>
      </c>
      <c r="AC147" s="105"/>
      <c r="AD147" s="1">
        <v>42572</v>
      </c>
      <c r="AE147" s="1">
        <v>42572</v>
      </c>
      <c r="AF147" s="1">
        <v>42613</v>
      </c>
      <c r="AG147" s="18">
        <v>9500000</v>
      </c>
      <c r="AH147" s="61">
        <f t="shared" si="63"/>
        <v>0.95</v>
      </c>
      <c r="AI147" s="101"/>
      <c r="AJ147" s="48"/>
      <c r="AK147" s="101"/>
      <c r="AL147" s="101"/>
      <c r="AM147" s="101"/>
      <c r="AN147" s="103"/>
      <c r="AO147" s="101"/>
      <c r="AP147" s="14"/>
      <c r="AQ147" s="104" t="str">
        <f t="shared" si="64"/>
        <v>신영철</v>
      </c>
      <c r="AR147" s="16">
        <v>42605</v>
      </c>
      <c r="AS147" s="16">
        <v>42605</v>
      </c>
      <c r="AT147" s="7">
        <v>42577</v>
      </c>
      <c r="AU147" s="14">
        <v>6000000</v>
      </c>
      <c r="AV147" s="16"/>
      <c r="AW147" s="14"/>
      <c r="AX147" s="92"/>
      <c r="AY147" s="82"/>
      <c r="AZ147" s="75"/>
      <c r="BA147" s="82"/>
      <c r="BB147" s="75"/>
      <c r="BC147" s="82"/>
      <c r="BD147" s="75"/>
      <c r="BE147" s="82"/>
      <c r="BF147" s="75"/>
      <c r="BG147" s="82"/>
      <c r="BH147" s="75"/>
      <c r="BI147" s="82"/>
      <c r="BJ147" s="75"/>
      <c r="BK147" s="82"/>
    </row>
    <row r="148" spans="1:63" ht="29.25" customHeight="1">
      <c r="A148" s="104">
        <v>142</v>
      </c>
      <c r="B148" s="101" t="s">
        <v>83</v>
      </c>
      <c r="C148" s="101" t="s">
        <v>188</v>
      </c>
      <c r="D148" s="1">
        <v>42571</v>
      </c>
      <c r="E148" s="101" t="s">
        <v>91</v>
      </c>
      <c r="F148" s="101" t="s">
        <v>60</v>
      </c>
      <c r="G148" s="105" t="s">
        <v>701</v>
      </c>
      <c r="H148" s="105" t="str">
        <f t="shared" si="65"/>
        <v>한국만화박물관 리플렛 제작</v>
      </c>
      <c r="I148" s="105" t="s">
        <v>698</v>
      </c>
      <c r="J148" s="18">
        <v>5269000</v>
      </c>
      <c r="K148" s="102"/>
      <c r="L148" s="105"/>
      <c r="M148" s="105"/>
      <c r="N148" s="101"/>
      <c r="O148" s="101"/>
      <c r="P148" s="101"/>
      <c r="Q148" s="101"/>
      <c r="R148" s="59"/>
      <c r="S148" s="40"/>
      <c r="T148" s="102"/>
      <c r="U148" s="105"/>
      <c r="V148" s="105"/>
      <c r="W148" s="105"/>
      <c r="X148" s="40"/>
      <c r="Y148" s="102"/>
      <c r="Z148" s="105" t="s">
        <v>179</v>
      </c>
      <c r="AA148" s="101" t="s">
        <v>180</v>
      </c>
      <c r="AB148" s="105" t="s">
        <v>181</v>
      </c>
      <c r="AC148" s="105"/>
      <c r="AD148" s="1">
        <v>42572</v>
      </c>
      <c r="AE148" s="1"/>
      <c r="AF148" s="1">
        <v>42578</v>
      </c>
      <c r="AG148" s="40">
        <v>4800000</v>
      </c>
      <c r="AH148" s="61">
        <f t="shared" si="63"/>
        <v>0.91098880242930347</v>
      </c>
      <c r="AI148" s="101"/>
      <c r="AJ148" s="48"/>
      <c r="AK148" s="101"/>
      <c r="AL148" s="101"/>
      <c r="AM148" s="101"/>
      <c r="AN148" s="103"/>
      <c r="AO148" s="101"/>
      <c r="AP148" s="14"/>
      <c r="AQ148" s="104" t="str">
        <f t="shared" si="64"/>
        <v>박보라</v>
      </c>
      <c r="AR148" s="16">
        <v>42577</v>
      </c>
      <c r="AS148" s="16">
        <v>42577</v>
      </c>
      <c r="AT148" s="7"/>
      <c r="AU148" s="14"/>
      <c r="AV148" s="16">
        <v>42579</v>
      </c>
      <c r="AW148" s="14">
        <f t="shared" ref="AW148:AW155" si="67">SUM(AG148-AU148)</f>
        <v>4800000</v>
      </c>
      <c r="AX148" s="92"/>
      <c r="AY148" s="82"/>
      <c r="AZ148" s="75"/>
      <c r="BA148" s="82"/>
      <c r="BB148" s="75"/>
      <c r="BC148" s="82"/>
      <c r="BD148" s="75"/>
      <c r="BE148" s="82"/>
      <c r="BF148" s="75"/>
      <c r="BG148" s="82"/>
      <c r="BH148" s="75"/>
      <c r="BI148" s="82"/>
      <c r="BJ148" s="75"/>
      <c r="BK148" s="82"/>
    </row>
    <row r="149" spans="1:63" ht="29.25" customHeight="1">
      <c r="A149" s="104">
        <v>143</v>
      </c>
      <c r="B149" s="101" t="s">
        <v>201</v>
      </c>
      <c r="C149" s="101" t="s">
        <v>202</v>
      </c>
      <c r="D149" s="1">
        <v>42574</v>
      </c>
      <c r="E149" s="101" t="s">
        <v>91</v>
      </c>
      <c r="F149" s="101" t="s">
        <v>60</v>
      </c>
      <c r="G149" s="105" t="s">
        <v>713</v>
      </c>
      <c r="H149" s="105" t="str">
        <f t="shared" si="65"/>
        <v>&lt;현장형 창조인재 양성사업&gt; 교육프로그램 참여자 및 협력기관 증정품 제작</v>
      </c>
      <c r="I149" s="105" t="s">
        <v>714</v>
      </c>
      <c r="J149" s="18">
        <v>5450000</v>
      </c>
      <c r="K149" s="102"/>
      <c r="L149" s="105"/>
      <c r="M149" s="20"/>
      <c r="N149" s="101"/>
      <c r="O149" s="101"/>
      <c r="P149" s="101"/>
      <c r="Q149" s="101"/>
      <c r="R149" s="59"/>
      <c r="S149" s="40"/>
      <c r="T149" s="102"/>
      <c r="U149" s="105"/>
      <c r="V149" s="105"/>
      <c r="W149" s="105"/>
      <c r="X149" s="40"/>
      <c r="Y149" s="102"/>
      <c r="Z149" s="105" t="s">
        <v>168</v>
      </c>
      <c r="AA149" s="101" t="s">
        <v>182</v>
      </c>
      <c r="AB149" s="105" t="s">
        <v>169</v>
      </c>
      <c r="AC149" s="105"/>
      <c r="AD149" s="1">
        <v>42574</v>
      </c>
      <c r="AE149" s="1"/>
      <c r="AF149" s="1">
        <v>42583</v>
      </c>
      <c r="AG149" s="18">
        <v>5250000</v>
      </c>
      <c r="AH149" s="61">
        <f>SUM(AG149/J149)</f>
        <v>0.96330275229357798</v>
      </c>
      <c r="AI149" s="101"/>
      <c r="AJ149" s="16"/>
      <c r="AK149" s="101"/>
      <c r="AL149" s="101"/>
      <c r="AM149" s="101"/>
      <c r="AN149" s="103"/>
      <c r="AO149" s="101"/>
      <c r="AP149" s="50"/>
      <c r="AQ149" s="104" t="str">
        <f t="shared" si="64"/>
        <v>김태훈</v>
      </c>
      <c r="AR149" s="16">
        <v>42583</v>
      </c>
      <c r="AS149" s="16">
        <v>42583</v>
      </c>
      <c r="AT149" s="7"/>
      <c r="AU149" s="14"/>
      <c r="AV149" s="16">
        <v>42591</v>
      </c>
      <c r="AW149" s="14">
        <f t="shared" si="67"/>
        <v>5250000</v>
      </c>
      <c r="AX149" s="92"/>
      <c r="AY149" s="82"/>
      <c r="AZ149" s="75"/>
      <c r="BA149" s="82"/>
      <c r="BB149" s="75"/>
      <c r="BC149" s="82"/>
      <c r="BD149" s="75"/>
      <c r="BE149" s="82"/>
      <c r="BF149" s="75"/>
      <c r="BG149" s="82"/>
      <c r="BH149" s="75"/>
      <c r="BI149" s="82"/>
      <c r="BJ149" s="75"/>
      <c r="BK149" s="82"/>
    </row>
    <row r="150" spans="1:63" ht="29.25" customHeight="1">
      <c r="A150" s="104">
        <v>144</v>
      </c>
      <c r="B150" s="101" t="s">
        <v>393</v>
      </c>
      <c r="C150" s="101" t="s">
        <v>615</v>
      </c>
      <c r="D150" s="1">
        <v>42574</v>
      </c>
      <c r="E150" s="101" t="s">
        <v>52</v>
      </c>
      <c r="F150" s="101" t="s">
        <v>60</v>
      </c>
      <c r="G150" s="100" t="s">
        <v>742</v>
      </c>
      <c r="H150" s="105" t="str">
        <f>G150</f>
        <v>제19회 부천국제만화축제 기간 중 미화 및 경비 인력 운영</v>
      </c>
      <c r="I150" s="105" t="s">
        <v>114</v>
      </c>
      <c r="J150" s="18">
        <v>4862000</v>
      </c>
      <c r="K150" s="1"/>
      <c r="L150" s="105"/>
      <c r="M150" s="20"/>
      <c r="N150" s="101"/>
      <c r="O150" s="101"/>
      <c r="P150" s="101"/>
      <c r="Q150" s="101"/>
      <c r="R150" s="59"/>
      <c r="S150" s="42"/>
      <c r="T150" s="102"/>
      <c r="U150" s="105"/>
      <c r="V150" s="105"/>
      <c r="W150" s="105"/>
      <c r="X150" s="42"/>
      <c r="Y150" s="102"/>
      <c r="Z150" s="105" t="s">
        <v>119</v>
      </c>
      <c r="AA150" s="101" t="s">
        <v>758</v>
      </c>
      <c r="AB150" s="105" t="s">
        <v>123</v>
      </c>
      <c r="AC150" s="105"/>
      <c r="AD150" s="1">
        <v>42576</v>
      </c>
      <c r="AE150" s="1">
        <v>42578</v>
      </c>
      <c r="AF150" s="1">
        <v>42583</v>
      </c>
      <c r="AG150" s="99">
        <v>4620000</v>
      </c>
      <c r="AH150" s="61">
        <f t="shared" ref="AH150:AH151" si="68">SUM(AG150/J150)</f>
        <v>0.95022624434389136</v>
      </c>
      <c r="AI150" s="101"/>
      <c r="AJ150" s="48"/>
      <c r="AK150" s="101"/>
      <c r="AL150" s="101"/>
      <c r="AM150" s="101"/>
      <c r="AN150" s="103"/>
      <c r="AO150" s="101"/>
      <c r="AP150" s="14"/>
      <c r="AQ150" s="104" t="str">
        <f t="shared" si="64"/>
        <v>김준호</v>
      </c>
      <c r="AR150" s="16">
        <v>42583</v>
      </c>
      <c r="AS150" s="16">
        <v>42583</v>
      </c>
      <c r="AT150" s="7"/>
      <c r="AU150" s="14"/>
      <c r="AV150" s="16">
        <v>42601</v>
      </c>
      <c r="AW150" s="14">
        <f t="shared" si="67"/>
        <v>4620000</v>
      </c>
      <c r="AX150" s="16"/>
      <c r="AY150" s="84"/>
      <c r="AZ150" s="16"/>
      <c r="BA150" s="84"/>
      <c r="BB150" s="16"/>
      <c r="BC150" s="84"/>
      <c r="BD150" s="16"/>
      <c r="BE150" s="84"/>
      <c r="BF150" s="16"/>
      <c r="BG150" s="84"/>
      <c r="BH150" s="16"/>
      <c r="BI150" s="84"/>
      <c r="BJ150" s="16"/>
      <c r="BK150" s="84"/>
    </row>
    <row r="151" spans="1:63" ht="29.25" customHeight="1">
      <c r="A151" s="104">
        <v>145</v>
      </c>
      <c r="B151" s="101" t="s">
        <v>393</v>
      </c>
      <c r="C151" s="101" t="s">
        <v>615</v>
      </c>
      <c r="D151" s="1">
        <v>42575</v>
      </c>
      <c r="E151" s="101" t="s">
        <v>52</v>
      </c>
      <c r="F151" s="101" t="s">
        <v>60</v>
      </c>
      <c r="G151" s="100" t="s">
        <v>743</v>
      </c>
      <c r="H151" s="105" t="str">
        <f>G151</f>
        <v>제19회 부천국제만화축제 개막식 운영을 위한 무대 제작</v>
      </c>
      <c r="I151" s="105" t="s">
        <v>747</v>
      </c>
      <c r="J151" s="18">
        <v>7480000</v>
      </c>
      <c r="K151" s="1"/>
      <c r="L151" s="105"/>
      <c r="M151" s="20"/>
      <c r="N151" s="101"/>
      <c r="O151" s="101"/>
      <c r="P151" s="101"/>
      <c r="Q151" s="101"/>
      <c r="R151" s="59"/>
      <c r="S151" s="42"/>
      <c r="T151" s="102"/>
      <c r="U151" s="105"/>
      <c r="V151" s="105"/>
      <c r="W151" s="105"/>
      <c r="X151" s="42"/>
      <c r="Y151" s="102"/>
      <c r="Z151" s="105" t="s">
        <v>748</v>
      </c>
      <c r="AA151" s="101" t="s">
        <v>750</v>
      </c>
      <c r="AB151" s="105" t="s">
        <v>749</v>
      </c>
      <c r="AC151" s="105"/>
      <c r="AD151" s="1">
        <v>42575</v>
      </c>
      <c r="AE151" s="1">
        <v>42577</v>
      </c>
      <c r="AF151" s="1">
        <v>42582</v>
      </c>
      <c r="AG151" s="99">
        <v>7150000</v>
      </c>
      <c r="AH151" s="61">
        <f t="shared" si="68"/>
        <v>0.95588235294117652</v>
      </c>
      <c r="AI151" s="101"/>
      <c r="AJ151" s="48"/>
      <c r="AK151" s="101"/>
      <c r="AL151" s="101"/>
      <c r="AM151" s="101"/>
      <c r="AN151" s="103"/>
      <c r="AO151" s="101"/>
      <c r="AP151" s="14"/>
      <c r="AQ151" s="104" t="str">
        <f t="shared" si="64"/>
        <v>김준호</v>
      </c>
      <c r="AR151" s="16">
        <v>42578</v>
      </c>
      <c r="AS151" s="16">
        <v>42578</v>
      </c>
      <c r="AT151" s="7"/>
      <c r="AU151" s="14"/>
      <c r="AV151" s="16">
        <v>42605</v>
      </c>
      <c r="AW151" s="14">
        <f t="shared" si="67"/>
        <v>7150000</v>
      </c>
      <c r="AX151" s="16"/>
      <c r="AY151" s="84"/>
      <c r="AZ151" s="16"/>
      <c r="BA151" s="84"/>
      <c r="BB151" s="16"/>
      <c r="BC151" s="84"/>
      <c r="BD151" s="16"/>
      <c r="BE151" s="84"/>
      <c r="BF151" s="16"/>
      <c r="BG151" s="84"/>
      <c r="BH151" s="16"/>
      <c r="BI151" s="84"/>
      <c r="BJ151" s="16"/>
      <c r="BK151" s="84"/>
    </row>
    <row r="152" spans="1:63" ht="29.25" customHeight="1">
      <c r="A152" s="104">
        <v>146</v>
      </c>
      <c r="B152" s="101" t="s">
        <v>393</v>
      </c>
      <c r="C152" s="101" t="s">
        <v>615</v>
      </c>
      <c r="D152" s="1">
        <v>42575</v>
      </c>
      <c r="E152" s="101" t="s">
        <v>52</v>
      </c>
      <c r="F152" s="101" t="s">
        <v>60</v>
      </c>
      <c r="G152" s="100" t="s">
        <v>745</v>
      </c>
      <c r="H152" s="105" t="str">
        <f>G152</f>
        <v>제19회 부천국제만화축제 이벤트존 운영을 위한 주차 스토퍼 제거</v>
      </c>
      <c r="I152" s="105" t="s">
        <v>753</v>
      </c>
      <c r="J152" s="18">
        <v>715000</v>
      </c>
      <c r="K152" s="1"/>
      <c r="L152" s="105"/>
      <c r="M152" s="20"/>
      <c r="N152" s="101"/>
      <c r="O152" s="101"/>
      <c r="P152" s="101"/>
      <c r="Q152" s="101"/>
      <c r="R152" s="59"/>
      <c r="S152" s="42"/>
      <c r="T152" s="102"/>
      <c r="U152" s="105"/>
      <c r="V152" s="105"/>
      <c r="W152" s="105"/>
      <c r="X152" s="42"/>
      <c r="Y152" s="102"/>
      <c r="Z152" s="105" t="s">
        <v>751</v>
      </c>
      <c r="AA152" s="101" t="s">
        <v>760</v>
      </c>
      <c r="AB152" s="105" t="s">
        <v>752</v>
      </c>
      <c r="AC152" s="105"/>
      <c r="AD152" s="1">
        <v>42576</v>
      </c>
      <c r="AE152" s="1">
        <v>42577</v>
      </c>
      <c r="AF152" s="1">
        <v>42587</v>
      </c>
      <c r="AG152" s="99">
        <v>660000</v>
      </c>
      <c r="AH152" s="61">
        <f>SUM(AG152/J152)</f>
        <v>0.92307692307692313</v>
      </c>
      <c r="AI152" s="101"/>
      <c r="AJ152" s="48"/>
      <c r="AK152" s="101"/>
      <c r="AL152" s="101"/>
      <c r="AM152" s="101"/>
      <c r="AN152" s="103"/>
      <c r="AO152" s="101"/>
      <c r="AP152" s="14"/>
      <c r="AQ152" s="104" t="str">
        <f>C152</f>
        <v>김준호</v>
      </c>
      <c r="AR152" s="16">
        <v>42583</v>
      </c>
      <c r="AS152" s="16">
        <v>42583</v>
      </c>
      <c r="AT152" s="7"/>
      <c r="AU152" s="14"/>
      <c r="AV152" s="16">
        <v>42605</v>
      </c>
      <c r="AW152" s="14">
        <f t="shared" si="67"/>
        <v>660000</v>
      </c>
      <c r="AX152" s="16"/>
      <c r="AY152" s="84"/>
      <c r="AZ152" s="16"/>
      <c r="BA152" s="84"/>
      <c r="BB152" s="16"/>
      <c r="BC152" s="84"/>
      <c r="BD152" s="16"/>
      <c r="BE152" s="84"/>
      <c r="BF152" s="16"/>
      <c r="BG152" s="84"/>
      <c r="BH152" s="16"/>
      <c r="BI152" s="84"/>
      <c r="BJ152" s="16"/>
      <c r="BK152" s="84"/>
    </row>
    <row r="153" spans="1:63" ht="29.25" customHeight="1">
      <c r="A153" s="104">
        <v>147</v>
      </c>
      <c r="B153" s="101" t="s">
        <v>58</v>
      </c>
      <c r="C153" s="101" t="s">
        <v>237</v>
      </c>
      <c r="D153" s="1">
        <v>42565</v>
      </c>
      <c r="E153" s="101" t="s">
        <v>52</v>
      </c>
      <c r="F153" s="101" t="s">
        <v>60</v>
      </c>
      <c r="G153" s="105" t="s">
        <v>702</v>
      </c>
      <c r="H153" s="105" t="str">
        <f t="shared" ref="H153:H161" si="69">G153</f>
        <v>한국국제만화마켓 및 글로벌 만화도시 네트워크 해외 참가자 숙박 및 행사 시설 임대</v>
      </c>
      <c r="I153" s="105" t="s">
        <v>703</v>
      </c>
      <c r="J153" s="18">
        <v>21987500</v>
      </c>
      <c r="K153" s="102"/>
      <c r="L153" s="105"/>
      <c r="M153" s="105"/>
      <c r="N153" s="101"/>
      <c r="O153" s="101"/>
      <c r="P153" s="101"/>
      <c r="Q153" s="101"/>
      <c r="R153" s="59"/>
      <c r="S153" s="40"/>
      <c r="T153" s="102"/>
      <c r="U153" s="105"/>
      <c r="V153" s="105"/>
      <c r="W153" s="105"/>
      <c r="X153" s="40"/>
      <c r="Y153" s="102"/>
      <c r="Z153" s="105" t="s">
        <v>704</v>
      </c>
      <c r="AA153" s="101" t="s">
        <v>705</v>
      </c>
      <c r="AB153" s="105" t="s">
        <v>706</v>
      </c>
      <c r="AC153" s="105"/>
      <c r="AD153" s="1">
        <v>42576</v>
      </c>
      <c r="AE153" s="1">
        <v>42576</v>
      </c>
      <c r="AF153" s="1">
        <v>42582</v>
      </c>
      <c r="AG153" s="40">
        <v>21987500</v>
      </c>
      <c r="AH153" s="61">
        <f t="shared" ref="AH153:AH165" si="70">SUM(AG153/J153)</f>
        <v>1</v>
      </c>
      <c r="AI153" s="101" t="s">
        <v>787</v>
      </c>
      <c r="AJ153" s="48">
        <v>42593</v>
      </c>
      <c r="AK153" s="101" t="s">
        <v>788</v>
      </c>
      <c r="AL153" s="101"/>
      <c r="AM153" s="101"/>
      <c r="AN153" s="103"/>
      <c r="AO153" s="101"/>
      <c r="AP153" s="14">
        <v>21776500</v>
      </c>
      <c r="AQ153" s="104" t="str">
        <f t="shared" ref="AQ153:AQ165" si="71">C153</f>
        <v>서희진</v>
      </c>
      <c r="AR153" s="16">
        <v>42582</v>
      </c>
      <c r="AS153" s="16">
        <v>42590</v>
      </c>
      <c r="AT153" s="7"/>
      <c r="AU153" s="14"/>
      <c r="AV153" s="16">
        <v>42598</v>
      </c>
      <c r="AW153" s="14">
        <f>SUM(AP153-AU153)</f>
        <v>21776500</v>
      </c>
      <c r="AX153" s="92"/>
      <c r="AY153" s="82"/>
      <c r="AZ153" s="75"/>
      <c r="BA153" s="82"/>
      <c r="BB153" s="75"/>
      <c r="BC153" s="82"/>
      <c r="BD153" s="75"/>
      <c r="BE153" s="82"/>
      <c r="BF153" s="75"/>
      <c r="BG153" s="82"/>
      <c r="BH153" s="75"/>
      <c r="BI153" s="82"/>
      <c r="BJ153" s="75"/>
      <c r="BK153" s="82"/>
    </row>
    <row r="154" spans="1:63" ht="29.25" customHeight="1">
      <c r="A154" s="104">
        <v>148</v>
      </c>
      <c r="B154" s="101" t="s">
        <v>83</v>
      </c>
      <c r="C154" s="101" t="s">
        <v>259</v>
      </c>
      <c r="D154" s="1">
        <v>42573</v>
      </c>
      <c r="E154" s="101" t="s">
        <v>91</v>
      </c>
      <c r="F154" s="22" t="s">
        <v>60</v>
      </c>
      <c r="G154" s="105" t="s">
        <v>708</v>
      </c>
      <c r="H154" s="105" t="str">
        <f t="shared" si="69"/>
        <v>한국만화박물관 체험활동지 제작</v>
      </c>
      <c r="I154" s="105" t="s">
        <v>707</v>
      </c>
      <c r="J154" s="18">
        <v>4984000</v>
      </c>
      <c r="K154" s="102"/>
      <c r="L154" s="105"/>
      <c r="M154" s="105"/>
      <c r="N154" s="101"/>
      <c r="O154" s="101"/>
      <c r="P154" s="101"/>
      <c r="Q154" s="101"/>
      <c r="R154" s="59"/>
      <c r="S154" s="40"/>
      <c r="T154" s="102"/>
      <c r="U154" s="105"/>
      <c r="V154" s="105"/>
      <c r="W154" s="105"/>
      <c r="X154" s="40"/>
      <c r="Y154" s="102"/>
      <c r="Z154" s="105" t="s">
        <v>581</v>
      </c>
      <c r="AA154" s="101" t="s">
        <v>592</v>
      </c>
      <c r="AB154" s="105" t="s">
        <v>582</v>
      </c>
      <c r="AC154" s="105"/>
      <c r="AD154" s="1">
        <v>42576</v>
      </c>
      <c r="AE154" s="1"/>
      <c r="AF154" s="1">
        <v>42583</v>
      </c>
      <c r="AG154" s="40">
        <v>4900000</v>
      </c>
      <c r="AH154" s="61">
        <f t="shared" si="70"/>
        <v>0.9831460674157303</v>
      </c>
      <c r="AI154" s="101"/>
      <c r="AJ154" s="48"/>
      <c r="AK154" s="101"/>
      <c r="AL154" s="101"/>
      <c r="AM154" s="101"/>
      <c r="AN154" s="103"/>
      <c r="AO154" s="101"/>
      <c r="AP154" s="14"/>
      <c r="AQ154" s="104" t="str">
        <f t="shared" si="71"/>
        <v>김현재</v>
      </c>
      <c r="AR154" s="16">
        <v>42583</v>
      </c>
      <c r="AS154" s="16">
        <v>42584</v>
      </c>
      <c r="AT154" s="7"/>
      <c r="AU154" s="14"/>
      <c r="AV154" s="16">
        <v>42591</v>
      </c>
      <c r="AW154" s="14">
        <f t="shared" si="67"/>
        <v>4900000</v>
      </c>
      <c r="AX154" s="92"/>
      <c r="AY154" s="82"/>
      <c r="AZ154" s="75"/>
      <c r="BA154" s="82"/>
      <c r="BB154" s="75"/>
      <c r="BC154" s="82"/>
      <c r="BD154" s="75"/>
      <c r="BE154" s="82"/>
      <c r="BF154" s="75"/>
      <c r="BG154" s="82"/>
      <c r="BH154" s="75"/>
      <c r="BI154" s="82"/>
      <c r="BJ154" s="75"/>
      <c r="BK154" s="82"/>
    </row>
    <row r="155" spans="1:63" ht="29.25" customHeight="1">
      <c r="A155" s="104">
        <v>149</v>
      </c>
      <c r="B155" s="101" t="s">
        <v>393</v>
      </c>
      <c r="C155" s="101" t="s">
        <v>615</v>
      </c>
      <c r="D155" s="1">
        <v>42576</v>
      </c>
      <c r="E155" s="101" t="s">
        <v>52</v>
      </c>
      <c r="F155" s="101" t="s">
        <v>60</v>
      </c>
      <c r="G155" s="100" t="s">
        <v>746</v>
      </c>
      <c r="H155" s="105" t="str">
        <f t="shared" si="69"/>
        <v>제19회 부천국제만화축제 개막식 기획영상 제작</v>
      </c>
      <c r="I155" s="105" t="s">
        <v>754</v>
      </c>
      <c r="J155" s="18">
        <v>3550000</v>
      </c>
      <c r="K155" s="1"/>
      <c r="L155" s="105"/>
      <c r="M155" s="20"/>
      <c r="N155" s="101"/>
      <c r="O155" s="101"/>
      <c r="P155" s="101"/>
      <c r="Q155" s="101"/>
      <c r="R155" s="59"/>
      <c r="S155" s="42"/>
      <c r="T155" s="102"/>
      <c r="U155" s="105"/>
      <c r="V155" s="105"/>
      <c r="W155" s="105"/>
      <c r="X155" s="42"/>
      <c r="Y155" s="102"/>
      <c r="Z155" s="105" t="s">
        <v>755</v>
      </c>
      <c r="AA155" s="101" t="s">
        <v>756</v>
      </c>
      <c r="AB155" s="105" t="s">
        <v>757</v>
      </c>
      <c r="AC155" s="105"/>
      <c r="AD155" s="1">
        <v>42576</v>
      </c>
      <c r="AE155" s="1">
        <v>42576</v>
      </c>
      <c r="AF155" s="1">
        <v>42578</v>
      </c>
      <c r="AG155" s="99">
        <v>3300000</v>
      </c>
      <c r="AH155" s="61">
        <f>SUM(AG155/J155)</f>
        <v>0.92957746478873238</v>
      </c>
      <c r="AI155" s="101"/>
      <c r="AJ155" s="48"/>
      <c r="AK155" s="101"/>
      <c r="AL155" s="101"/>
      <c r="AM155" s="101"/>
      <c r="AN155" s="103"/>
      <c r="AO155" s="101"/>
      <c r="AP155" s="14"/>
      <c r="AQ155" s="104" t="str">
        <f t="shared" si="71"/>
        <v>김준호</v>
      </c>
      <c r="AR155" s="16">
        <v>42578</v>
      </c>
      <c r="AS155" s="16">
        <v>42578</v>
      </c>
      <c r="AT155" s="7"/>
      <c r="AU155" s="14"/>
      <c r="AV155" s="16">
        <v>42605</v>
      </c>
      <c r="AW155" s="14">
        <f t="shared" si="67"/>
        <v>3300000</v>
      </c>
      <c r="AX155" s="16"/>
      <c r="AY155" s="84"/>
      <c r="AZ155" s="16"/>
      <c r="BA155" s="84"/>
      <c r="BB155" s="16"/>
      <c r="BC155" s="84"/>
      <c r="BD155" s="16"/>
      <c r="BE155" s="84"/>
      <c r="BF155" s="16"/>
      <c r="BG155" s="84"/>
      <c r="BH155" s="16"/>
      <c r="BI155" s="84"/>
      <c r="BJ155" s="16"/>
      <c r="BK155" s="84"/>
    </row>
    <row r="156" spans="1:63" ht="29.25" customHeight="1">
      <c r="A156" s="104">
        <v>150</v>
      </c>
      <c r="B156" s="101" t="s">
        <v>393</v>
      </c>
      <c r="C156" s="101" t="s">
        <v>736</v>
      </c>
      <c r="D156" s="1">
        <v>42576</v>
      </c>
      <c r="E156" s="101" t="s">
        <v>52</v>
      </c>
      <c r="F156" s="101" t="s">
        <v>60</v>
      </c>
      <c r="G156" s="105" t="s">
        <v>734</v>
      </c>
      <c r="H156" s="105" t="str">
        <f t="shared" si="69"/>
        <v>제19회 부천국제만화축제 해외작가 초청 운영 용역</v>
      </c>
      <c r="I156" s="105" t="s">
        <v>735</v>
      </c>
      <c r="J156" s="18">
        <v>4385800</v>
      </c>
      <c r="K156" s="102"/>
      <c r="L156" s="105"/>
      <c r="M156" s="20"/>
      <c r="N156" s="101"/>
      <c r="O156" s="101"/>
      <c r="P156" s="101"/>
      <c r="Q156" s="101"/>
      <c r="R156" s="59"/>
      <c r="S156" s="40"/>
      <c r="T156" s="102"/>
      <c r="U156" s="105"/>
      <c r="V156" s="105"/>
      <c r="W156" s="105"/>
      <c r="X156" s="40"/>
      <c r="Y156" s="102"/>
      <c r="Z156" s="105" t="s">
        <v>737</v>
      </c>
      <c r="AA156" s="134" t="s">
        <v>916</v>
      </c>
      <c r="AB156" s="105" t="s">
        <v>738</v>
      </c>
      <c r="AC156" s="105"/>
      <c r="AD156" s="1">
        <v>42576</v>
      </c>
      <c r="AE156" s="1">
        <v>42576</v>
      </c>
      <c r="AF156" s="1">
        <v>42598</v>
      </c>
      <c r="AG156" s="18">
        <v>4385800</v>
      </c>
      <c r="AH156" s="61">
        <f t="shared" ref="AH156:AH157" si="72">SUM(AG156/J156)</f>
        <v>1</v>
      </c>
      <c r="AI156" s="101"/>
      <c r="AJ156" s="48"/>
      <c r="AK156" s="101"/>
      <c r="AL156" s="101"/>
      <c r="AM156" s="101"/>
      <c r="AN156" s="103"/>
      <c r="AO156" s="101"/>
      <c r="AP156" s="14"/>
      <c r="AQ156" s="104" t="str">
        <f t="shared" si="71"/>
        <v>오미진</v>
      </c>
      <c r="AR156" s="16">
        <v>42598</v>
      </c>
      <c r="AS156" s="16">
        <v>42611</v>
      </c>
      <c r="AT156" s="7"/>
      <c r="AU156" s="14"/>
      <c r="AV156" s="16"/>
      <c r="AW156" s="14"/>
      <c r="AX156" s="92"/>
      <c r="AY156" s="82"/>
      <c r="AZ156" s="75"/>
      <c r="BA156" s="82"/>
      <c r="BB156" s="75"/>
      <c r="BC156" s="82"/>
      <c r="BD156" s="75"/>
      <c r="BE156" s="82"/>
      <c r="BF156" s="75"/>
      <c r="BG156" s="82"/>
      <c r="BH156" s="75"/>
      <c r="BI156" s="82"/>
      <c r="BJ156" s="75"/>
      <c r="BK156" s="82"/>
    </row>
    <row r="157" spans="1:63" ht="29.25" customHeight="1">
      <c r="A157" s="104">
        <v>151</v>
      </c>
      <c r="B157" s="101" t="s">
        <v>393</v>
      </c>
      <c r="C157" s="101" t="s">
        <v>686</v>
      </c>
      <c r="D157" s="1">
        <v>42576</v>
      </c>
      <c r="E157" s="101" t="s">
        <v>52</v>
      </c>
      <c r="F157" s="101" t="s">
        <v>60</v>
      </c>
      <c r="G157" s="105" t="s">
        <v>776</v>
      </c>
      <c r="H157" s="105" t="str">
        <f t="shared" si="69"/>
        <v>제19회 부천국제만화축제 코스플레이어 운영본부 물품 임대</v>
      </c>
      <c r="I157" s="105" t="s">
        <v>777</v>
      </c>
      <c r="J157" s="18">
        <v>5300000</v>
      </c>
      <c r="K157" s="102"/>
      <c r="L157" s="105"/>
      <c r="M157" s="20"/>
      <c r="N157" s="101"/>
      <c r="O157" s="101"/>
      <c r="P157" s="101"/>
      <c r="Q157" s="101"/>
      <c r="R157" s="59"/>
      <c r="S157" s="40"/>
      <c r="T157" s="102"/>
      <c r="U157" s="105"/>
      <c r="V157" s="105"/>
      <c r="W157" s="105"/>
      <c r="X157" s="40"/>
      <c r="Y157" s="102"/>
      <c r="Z157" s="105" t="s">
        <v>780</v>
      </c>
      <c r="AA157" s="101" t="s">
        <v>778</v>
      </c>
      <c r="AB157" s="105" t="s">
        <v>779</v>
      </c>
      <c r="AC157" s="105"/>
      <c r="AD157" s="1">
        <v>42576</v>
      </c>
      <c r="AE157" s="1">
        <v>42577</v>
      </c>
      <c r="AF157" s="1">
        <v>42582</v>
      </c>
      <c r="AG157" s="18">
        <v>5071000</v>
      </c>
      <c r="AH157" s="61">
        <f t="shared" si="72"/>
        <v>0.95679245283018866</v>
      </c>
      <c r="AI157" s="101"/>
      <c r="AJ157" s="48"/>
      <c r="AK157" s="101"/>
      <c r="AL157" s="101"/>
      <c r="AM157" s="101"/>
      <c r="AN157" s="103"/>
      <c r="AO157" s="101"/>
      <c r="AP157" s="14"/>
      <c r="AQ157" s="104" t="str">
        <f t="shared" si="71"/>
        <v>신영철</v>
      </c>
      <c r="AR157" s="16">
        <v>42582</v>
      </c>
      <c r="AS157" s="16">
        <v>42594</v>
      </c>
      <c r="AT157" s="7"/>
      <c r="AU157" s="14"/>
      <c r="AV157" s="16"/>
      <c r="AW157" s="14"/>
      <c r="AX157" s="92"/>
      <c r="AY157" s="82"/>
      <c r="AZ157" s="75"/>
      <c r="BA157" s="82"/>
      <c r="BB157" s="75"/>
      <c r="BC157" s="82"/>
      <c r="BD157" s="75"/>
      <c r="BE157" s="82"/>
      <c r="BF157" s="75"/>
      <c r="BG157" s="82"/>
      <c r="BH157" s="75"/>
      <c r="BI157" s="82"/>
      <c r="BJ157" s="75"/>
      <c r="BK157" s="82"/>
    </row>
    <row r="158" spans="1:63" ht="29.25" customHeight="1">
      <c r="A158" s="104">
        <v>152</v>
      </c>
      <c r="B158" s="101" t="s">
        <v>393</v>
      </c>
      <c r="C158" s="101" t="s">
        <v>615</v>
      </c>
      <c r="D158" s="1">
        <v>42577</v>
      </c>
      <c r="E158" s="101" t="s">
        <v>52</v>
      </c>
      <c r="F158" s="101" t="s">
        <v>60</v>
      </c>
      <c r="G158" s="100" t="s">
        <v>744</v>
      </c>
      <c r="H158" s="105" t="str">
        <f t="shared" si="69"/>
        <v>제19회 부천국제만화축제 개막식 운영을 위한 영어 동시 통역</v>
      </c>
      <c r="I158" s="105" t="s">
        <v>759</v>
      </c>
      <c r="J158" s="18">
        <v>2420000</v>
      </c>
      <c r="K158" s="1"/>
      <c r="L158" s="105"/>
      <c r="M158" s="20"/>
      <c r="N158" s="101"/>
      <c r="O158" s="101"/>
      <c r="P158" s="101"/>
      <c r="Q158" s="101"/>
      <c r="R158" s="59"/>
      <c r="S158" s="42"/>
      <c r="T158" s="102"/>
      <c r="U158" s="105"/>
      <c r="V158" s="105"/>
      <c r="W158" s="105"/>
      <c r="X158" s="42"/>
      <c r="Y158" s="102"/>
      <c r="Z158" s="105" t="s">
        <v>761</v>
      </c>
      <c r="AA158" s="101" t="s">
        <v>762</v>
      </c>
      <c r="AB158" s="105" t="s">
        <v>763</v>
      </c>
      <c r="AC158" s="105"/>
      <c r="AD158" s="1">
        <v>42577</v>
      </c>
      <c r="AE158" s="1">
        <v>42577</v>
      </c>
      <c r="AF158" s="1">
        <v>42582</v>
      </c>
      <c r="AG158" s="99">
        <v>2200000</v>
      </c>
      <c r="AH158" s="61">
        <f>SUM(AG158/J158)</f>
        <v>0.90909090909090906</v>
      </c>
      <c r="AI158" s="101"/>
      <c r="AJ158" s="48"/>
      <c r="AK158" s="101"/>
      <c r="AL158" s="101"/>
      <c r="AM158" s="101"/>
      <c r="AN158" s="103"/>
      <c r="AO158" s="101"/>
      <c r="AP158" s="14"/>
      <c r="AQ158" s="104" t="str">
        <f t="shared" si="71"/>
        <v>김준호</v>
      </c>
      <c r="AR158" s="16">
        <v>42578</v>
      </c>
      <c r="AS158" s="16">
        <v>42578</v>
      </c>
      <c r="AT158" s="7"/>
      <c r="AU158" s="14"/>
      <c r="AV158" s="16">
        <v>42594</v>
      </c>
      <c r="AW158" s="14">
        <f>SUM(AG158-AU158)</f>
        <v>2200000</v>
      </c>
      <c r="AX158" s="16"/>
      <c r="AY158" s="84"/>
      <c r="AZ158" s="16"/>
      <c r="BA158" s="84"/>
      <c r="BB158" s="16"/>
      <c r="BC158" s="84"/>
      <c r="BD158" s="16"/>
      <c r="BE158" s="84"/>
      <c r="BF158" s="16"/>
      <c r="BG158" s="84"/>
      <c r="BH158" s="16"/>
      <c r="BI158" s="84"/>
      <c r="BJ158" s="16"/>
      <c r="BK158" s="84"/>
    </row>
    <row r="159" spans="1:63" ht="29.25" customHeight="1">
      <c r="A159" s="104">
        <v>153</v>
      </c>
      <c r="B159" s="101" t="s">
        <v>153</v>
      </c>
      <c r="C159" s="101" t="s">
        <v>253</v>
      </c>
      <c r="D159" s="1">
        <v>42577</v>
      </c>
      <c r="E159" s="101" t="s">
        <v>52</v>
      </c>
      <c r="F159" s="101" t="s">
        <v>60</v>
      </c>
      <c r="G159" s="105" t="s">
        <v>723</v>
      </c>
      <c r="H159" s="105" t="str">
        <f t="shared" si="69"/>
        <v>글로벌웹툰사업 홍보를 위한 한국국제[만화마켓 사진촬영 용역</v>
      </c>
      <c r="I159" s="105" t="s">
        <v>725</v>
      </c>
      <c r="J159" s="18">
        <v>2200000</v>
      </c>
      <c r="K159" s="102"/>
      <c r="L159" s="105"/>
      <c r="M159" s="20"/>
      <c r="N159" s="101"/>
      <c r="O159" s="101"/>
      <c r="P159" s="101"/>
      <c r="Q159" s="101"/>
      <c r="R159" s="59"/>
      <c r="S159" s="40"/>
      <c r="T159" s="102"/>
      <c r="U159" s="105"/>
      <c r="V159" s="105"/>
      <c r="W159" s="105"/>
      <c r="X159" s="40"/>
      <c r="Y159" s="102"/>
      <c r="Z159" s="105" t="s">
        <v>724</v>
      </c>
      <c r="AA159" s="101" t="s">
        <v>726</v>
      </c>
      <c r="AB159" s="105" t="s">
        <v>727</v>
      </c>
      <c r="AC159" s="105"/>
      <c r="AD159" s="1">
        <v>42577</v>
      </c>
      <c r="AE159" s="1">
        <v>42577</v>
      </c>
      <c r="AF159" s="1">
        <v>42583</v>
      </c>
      <c r="AG159" s="18">
        <v>2000000</v>
      </c>
      <c r="AH159" s="61">
        <f t="shared" si="70"/>
        <v>0.90909090909090906</v>
      </c>
      <c r="AI159" s="101"/>
      <c r="AJ159" s="48"/>
      <c r="AK159" s="101"/>
      <c r="AL159" s="101"/>
      <c r="AM159" s="101"/>
      <c r="AN159" s="103"/>
      <c r="AO159" s="101"/>
      <c r="AP159" s="14"/>
      <c r="AQ159" s="104" t="str">
        <f t="shared" si="71"/>
        <v>이효재</v>
      </c>
      <c r="AR159" s="16">
        <v>42583</v>
      </c>
      <c r="AS159" s="16">
        <v>42583</v>
      </c>
      <c r="AT159" s="7"/>
      <c r="AU159" s="14"/>
      <c r="AV159" s="16">
        <v>42594</v>
      </c>
      <c r="AW159" s="14">
        <f>SUM(AG159-AU159)</f>
        <v>2000000</v>
      </c>
      <c r="AX159" s="92"/>
      <c r="AY159" s="82"/>
      <c r="AZ159" s="75"/>
      <c r="BA159" s="82"/>
      <c r="BB159" s="75"/>
      <c r="BC159" s="82"/>
      <c r="BD159" s="75"/>
      <c r="BE159" s="82"/>
      <c r="BF159" s="75"/>
      <c r="BG159" s="82"/>
      <c r="BH159" s="75"/>
      <c r="BI159" s="82"/>
      <c r="BJ159" s="75"/>
      <c r="BK159" s="82"/>
    </row>
    <row r="160" spans="1:63" ht="29.25" customHeight="1">
      <c r="A160" s="104">
        <v>154</v>
      </c>
      <c r="B160" s="101" t="s">
        <v>393</v>
      </c>
      <c r="C160" s="101" t="s">
        <v>425</v>
      </c>
      <c r="D160" s="1">
        <v>42579</v>
      </c>
      <c r="E160" s="101" t="s">
        <v>91</v>
      </c>
      <c r="F160" s="101" t="s">
        <v>60</v>
      </c>
      <c r="G160" s="105" t="s">
        <v>728</v>
      </c>
      <c r="H160" s="105" t="str">
        <f t="shared" si="69"/>
        <v>디렉토리 돌혹 페어 목차 추가를 위한 라벨스티커 제작</v>
      </c>
      <c r="I160" s="105" t="s">
        <v>729</v>
      </c>
      <c r="J160" s="18">
        <v>143000</v>
      </c>
      <c r="K160" s="102"/>
      <c r="L160" s="105"/>
      <c r="M160" s="105"/>
      <c r="N160" s="101"/>
      <c r="O160" s="101"/>
      <c r="P160" s="101"/>
      <c r="Q160" s="101"/>
      <c r="R160" s="59"/>
      <c r="S160" s="40"/>
      <c r="T160" s="102"/>
      <c r="U160" s="105"/>
      <c r="V160" s="105"/>
      <c r="W160" s="105"/>
      <c r="X160" s="40"/>
      <c r="Y160" s="102"/>
      <c r="Z160" s="105" t="s">
        <v>730</v>
      </c>
      <c r="AA160" s="101" t="s">
        <v>731</v>
      </c>
      <c r="AB160" s="105" t="s">
        <v>732</v>
      </c>
      <c r="AC160" s="105"/>
      <c r="AD160" s="1">
        <v>42579</v>
      </c>
      <c r="AE160" s="1"/>
      <c r="AF160" s="1">
        <v>42579</v>
      </c>
      <c r="AG160" s="18">
        <v>132000</v>
      </c>
      <c r="AH160" s="61">
        <f t="shared" si="70"/>
        <v>0.92307692307692313</v>
      </c>
      <c r="AI160" s="101"/>
      <c r="AJ160" s="48"/>
      <c r="AK160" s="101"/>
      <c r="AL160" s="101"/>
      <c r="AM160" s="101"/>
      <c r="AN160" s="103"/>
      <c r="AO160" s="101"/>
      <c r="AP160" s="14"/>
      <c r="AQ160" s="104" t="str">
        <f t="shared" si="71"/>
        <v>박혜수</v>
      </c>
      <c r="AR160" s="16">
        <v>42579</v>
      </c>
      <c r="AS160" s="16">
        <v>42579</v>
      </c>
      <c r="AT160" s="7"/>
      <c r="AU160" s="14"/>
      <c r="AV160" s="16">
        <v>42591</v>
      </c>
      <c r="AW160" s="14">
        <f>SUM(AG160-AU160)</f>
        <v>132000</v>
      </c>
      <c r="AX160" s="92"/>
      <c r="AY160" s="82"/>
      <c r="AZ160" s="75"/>
      <c r="BA160" s="82"/>
      <c r="BB160" s="75"/>
      <c r="BC160" s="82"/>
      <c r="BD160" s="75"/>
      <c r="BE160" s="82"/>
      <c r="BF160" s="75"/>
      <c r="BG160" s="82"/>
      <c r="BH160" s="75"/>
      <c r="BI160" s="82"/>
      <c r="BJ160" s="75"/>
      <c r="BK160" s="82"/>
    </row>
    <row r="161" spans="1:65" ht="29.25" customHeight="1">
      <c r="A161" s="104">
        <v>155</v>
      </c>
      <c r="B161" s="101" t="s">
        <v>139</v>
      </c>
      <c r="C161" s="101" t="s">
        <v>338</v>
      </c>
      <c r="D161" s="1">
        <v>42524</v>
      </c>
      <c r="E161" s="106" t="s">
        <v>52</v>
      </c>
      <c r="F161" s="101" t="s">
        <v>279</v>
      </c>
      <c r="G161" s="105" t="s">
        <v>715</v>
      </c>
      <c r="H161" s="105" t="str">
        <f t="shared" si="69"/>
        <v>웹툰아카이브시스템 구축(2차) 용역</v>
      </c>
      <c r="I161" s="105" t="s">
        <v>716</v>
      </c>
      <c r="J161" s="18">
        <v>191039000</v>
      </c>
      <c r="K161" s="102"/>
      <c r="L161" s="105"/>
      <c r="M161" s="20"/>
      <c r="N161" s="101"/>
      <c r="O161" s="101"/>
      <c r="P161" s="101"/>
      <c r="Q161" s="101"/>
      <c r="R161" s="59"/>
      <c r="S161" s="40"/>
      <c r="T161" s="102"/>
      <c r="U161" s="105"/>
      <c r="V161" s="105"/>
      <c r="W161" s="105"/>
      <c r="X161" s="40"/>
      <c r="Y161" s="102"/>
      <c r="Z161" s="105" t="s">
        <v>786</v>
      </c>
      <c r="AA161" s="101" t="s">
        <v>717</v>
      </c>
      <c r="AB161" s="105" t="s">
        <v>718</v>
      </c>
      <c r="AC161" s="105"/>
      <c r="AD161" s="1">
        <v>42584</v>
      </c>
      <c r="AE161" s="1">
        <v>42584</v>
      </c>
      <c r="AF161" s="1">
        <v>42763</v>
      </c>
      <c r="AG161" s="18">
        <v>187200000</v>
      </c>
      <c r="AH161" s="61">
        <f t="shared" si="70"/>
        <v>0.97990462680395107</v>
      </c>
      <c r="AI161" s="101"/>
      <c r="AJ161" s="16"/>
      <c r="AK161" s="101"/>
      <c r="AL161" s="101"/>
      <c r="AM161" s="101"/>
      <c r="AN161" s="103"/>
      <c r="AO161" s="101"/>
      <c r="AP161" s="50"/>
      <c r="AQ161" s="104" t="str">
        <f t="shared" si="71"/>
        <v>이규식</v>
      </c>
      <c r="AR161" s="16"/>
      <c r="AS161" s="16"/>
      <c r="AT161" s="7"/>
      <c r="AU161" s="14"/>
      <c r="AV161" s="16"/>
      <c r="AW161" s="14"/>
      <c r="AX161" s="92"/>
      <c r="AY161" s="82"/>
      <c r="AZ161" s="75"/>
      <c r="BA161" s="82"/>
      <c r="BB161" s="75"/>
      <c r="BC161" s="82"/>
      <c r="BD161" s="75"/>
      <c r="BE161" s="82"/>
      <c r="BF161" s="75"/>
      <c r="BG161" s="82"/>
      <c r="BH161" s="75"/>
      <c r="BI161" s="82"/>
      <c r="BJ161" s="75"/>
      <c r="BK161" s="82"/>
    </row>
    <row r="162" spans="1:65" ht="29.25" customHeight="1">
      <c r="A162" s="104">
        <v>156</v>
      </c>
      <c r="B162" s="101" t="s">
        <v>139</v>
      </c>
      <c r="C162" s="101" t="s">
        <v>318</v>
      </c>
      <c r="D162" s="1">
        <v>42531</v>
      </c>
      <c r="E162" s="101" t="s">
        <v>52</v>
      </c>
      <c r="F162" s="101" t="s">
        <v>279</v>
      </c>
      <c r="G162" s="105" t="s">
        <v>720</v>
      </c>
      <c r="H162" s="105" t="str">
        <f>G162</f>
        <v>2016 한국만화걸작선 제작 및 유통 운영 용역</v>
      </c>
      <c r="I162" s="105" t="s">
        <v>719</v>
      </c>
      <c r="J162" s="18">
        <v>49283000</v>
      </c>
      <c r="K162" s="102"/>
      <c r="L162" s="105"/>
      <c r="M162" s="20"/>
      <c r="N162" s="101"/>
      <c r="O162" s="101"/>
      <c r="P162" s="101"/>
      <c r="Q162" s="101"/>
      <c r="R162" s="59"/>
      <c r="S162" s="40"/>
      <c r="T162" s="102"/>
      <c r="U162" s="105"/>
      <c r="V162" s="105"/>
      <c r="W162" s="105"/>
      <c r="X162" s="40"/>
      <c r="Y162" s="102"/>
      <c r="Z162" s="105" t="s">
        <v>158</v>
      </c>
      <c r="AA162" s="101" t="s">
        <v>159</v>
      </c>
      <c r="AB162" s="105" t="s">
        <v>160</v>
      </c>
      <c r="AC162" s="105"/>
      <c r="AD162" s="1">
        <v>42586</v>
      </c>
      <c r="AE162" s="1">
        <v>42586</v>
      </c>
      <c r="AF162" s="1">
        <v>42713</v>
      </c>
      <c r="AG162" s="18">
        <v>49000000</v>
      </c>
      <c r="AH162" s="61">
        <f t="shared" si="70"/>
        <v>0.9942576547693931</v>
      </c>
      <c r="AI162" s="101"/>
      <c r="AJ162" s="48"/>
      <c r="AK162" s="101"/>
      <c r="AL162" s="101"/>
      <c r="AM162" s="101"/>
      <c r="AN162" s="103"/>
      <c r="AO162" s="101"/>
      <c r="AP162" s="14"/>
      <c r="AQ162" s="104" t="str">
        <f t="shared" si="71"/>
        <v>심리나</v>
      </c>
      <c r="AR162" s="16"/>
      <c r="AS162" s="16"/>
      <c r="AT162" s="7">
        <v>42598</v>
      </c>
      <c r="AU162" s="14">
        <v>33598480</v>
      </c>
      <c r="AV162" s="16"/>
      <c r="AW162" s="14"/>
      <c r="AX162" s="92"/>
      <c r="AY162" s="82"/>
      <c r="AZ162" s="75"/>
      <c r="BA162" s="82"/>
      <c r="BB162" s="75"/>
      <c r="BC162" s="82"/>
      <c r="BD162" s="75"/>
      <c r="BE162" s="82"/>
      <c r="BF162" s="75"/>
      <c r="BG162" s="82"/>
      <c r="BH162" s="75"/>
      <c r="BI162" s="82"/>
      <c r="BJ162" s="75"/>
      <c r="BK162" s="82"/>
    </row>
    <row r="163" spans="1:65" ht="29.25" customHeight="1">
      <c r="A163" s="104">
        <v>157</v>
      </c>
      <c r="B163" s="101" t="s">
        <v>393</v>
      </c>
      <c r="C163" s="101" t="s">
        <v>615</v>
      </c>
      <c r="D163" s="1">
        <v>42587</v>
      </c>
      <c r="E163" s="101" t="s">
        <v>91</v>
      </c>
      <c r="F163" s="101" t="s">
        <v>60</v>
      </c>
      <c r="G163" s="105" t="s">
        <v>765</v>
      </c>
      <c r="H163" s="105" t="str">
        <f>G163</f>
        <v>제19회 부천국제만화축제 VIP용 「여월농업공원 꿀」 구입</v>
      </c>
      <c r="I163" s="105" t="s">
        <v>770</v>
      </c>
      <c r="J163" s="18">
        <v>975000</v>
      </c>
      <c r="K163" s="102"/>
      <c r="L163" s="105"/>
      <c r="M163" s="20"/>
      <c r="N163" s="101"/>
      <c r="O163" s="101"/>
      <c r="P163" s="101"/>
      <c r="Q163" s="101"/>
      <c r="R163" s="59"/>
      <c r="S163" s="40"/>
      <c r="T163" s="102"/>
      <c r="U163" s="105"/>
      <c r="V163" s="105"/>
      <c r="W163" s="105"/>
      <c r="X163" s="40"/>
      <c r="Y163" s="102"/>
      <c r="Z163" s="105" t="s">
        <v>766</v>
      </c>
      <c r="AA163" s="101" t="s">
        <v>767</v>
      </c>
      <c r="AB163" s="105" t="s">
        <v>768</v>
      </c>
      <c r="AC163" s="105"/>
      <c r="AD163" s="1">
        <v>42587</v>
      </c>
      <c r="AE163" s="1"/>
      <c r="AF163" s="1">
        <v>42594</v>
      </c>
      <c r="AG163" s="18">
        <v>975000</v>
      </c>
      <c r="AH163" s="61">
        <f t="shared" si="70"/>
        <v>1</v>
      </c>
      <c r="AI163" s="101"/>
      <c r="AJ163" s="48"/>
      <c r="AK163" s="101"/>
      <c r="AL163" s="101"/>
      <c r="AM163" s="101"/>
      <c r="AN163" s="103"/>
      <c r="AO163" s="101"/>
      <c r="AP163" s="14"/>
      <c r="AQ163" s="104" t="str">
        <f t="shared" si="71"/>
        <v>김준호</v>
      </c>
      <c r="AR163" s="16">
        <v>42587</v>
      </c>
      <c r="AS163" s="16">
        <v>42587</v>
      </c>
      <c r="AT163" s="7"/>
      <c r="AU163" s="14"/>
      <c r="AV163" s="16">
        <v>42598</v>
      </c>
      <c r="AW163" s="14">
        <f>SUM(AG163-AU163)</f>
        <v>975000</v>
      </c>
      <c r="AX163" s="92"/>
      <c r="AY163" s="82"/>
      <c r="AZ163" s="75"/>
      <c r="BA163" s="82"/>
      <c r="BB163" s="75"/>
      <c r="BC163" s="82"/>
      <c r="BD163" s="75"/>
      <c r="BE163" s="82"/>
      <c r="BF163" s="75"/>
      <c r="BG163" s="82"/>
      <c r="BH163" s="75"/>
      <c r="BI163" s="82"/>
      <c r="BJ163" s="75"/>
      <c r="BK163" s="82"/>
    </row>
    <row r="164" spans="1:65" ht="29.25" customHeight="1">
      <c r="A164" s="104">
        <v>158</v>
      </c>
      <c r="B164" s="101" t="s">
        <v>393</v>
      </c>
      <c r="C164" s="101" t="s">
        <v>615</v>
      </c>
      <c r="D164" s="1">
        <v>42587</v>
      </c>
      <c r="E164" s="101" t="s">
        <v>91</v>
      </c>
      <c r="F164" s="101" t="s">
        <v>60</v>
      </c>
      <c r="G164" s="105" t="s">
        <v>769</v>
      </c>
      <c r="H164" s="105" t="str">
        <f>G164</f>
        <v>제19회 부천국제만화축제 VIP기념품 용 「복숭아 잼」 구입</v>
      </c>
      <c r="I164" s="105" t="s">
        <v>771</v>
      </c>
      <c r="J164" s="18">
        <v>975000</v>
      </c>
      <c r="K164" s="102"/>
      <c r="L164" s="105"/>
      <c r="M164" s="20"/>
      <c r="N164" s="101"/>
      <c r="O164" s="101"/>
      <c r="P164" s="101"/>
      <c r="Q164" s="101"/>
      <c r="R164" s="59"/>
      <c r="S164" s="40"/>
      <c r="T164" s="102"/>
      <c r="U164" s="105"/>
      <c r="V164" s="105"/>
      <c r="W164" s="105"/>
      <c r="X164" s="40"/>
      <c r="Y164" s="102"/>
      <c r="Z164" s="105" t="s">
        <v>772</v>
      </c>
      <c r="AA164" s="101" t="s">
        <v>773</v>
      </c>
      <c r="AB164" s="105" t="s">
        <v>774</v>
      </c>
      <c r="AC164" s="105"/>
      <c r="AD164" s="1">
        <v>42587</v>
      </c>
      <c r="AE164" s="1"/>
      <c r="AF164" s="1">
        <v>42594</v>
      </c>
      <c r="AG164" s="18">
        <v>975000</v>
      </c>
      <c r="AH164" s="61">
        <f t="shared" si="70"/>
        <v>1</v>
      </c>
      <c r="AI164" s="101"/>
      <c r="AJ164" s="48"/>
      <c r="AK164" s="101"/>
      <c r="AL164" s="101"/>
      <c r="AM164" s="101"/>
      <c r="AN164" s="103"/>
      <c r="AO164" s="101"/>
      <c r="AP164" s="14"/>
      <c r="AQ164" s="104" t="str">
        <f t="shared" si="71"/>
        <v>김준호</v>
      </c>
      <c r="AR164" s="16">
        <v>42587</v>
      </c>
      <c r="AS164" s="16">
        <v>42587</v>
      </c>
      <c r="AT164" s="7"/>
      <c r="AU164" s="14"/>
      <c r="AV164" s="16">
        <v>42598</v>
      </c>
      <c r="AW164" s="14">
        <f>SUM(AG164-AU164)</f>
        <v>975000</v>
      </c>
      <c r="AX164" s="92"/>
      <c r="AY164" s="82"/>
      <c r="AZ164" s="75"/>
      <c r="BA164" s="82"/>
      <c r="BB164" s="75"/>
      <c r="BC164" s="82"/>
      <c r="BD164" s="75"/>
      <c r="BE164" s="82"/>
      <c r="BF164" s="75"/>
      <c r="BG164" s="82"/>
      <c r="BH164" s="75"/>
      <c r="BI164" s="82"/>
      <c r="BJ164" s="75"/>
      <c r="BK164" s="82"/>
    </row>
    <row r="165" spans="1:65" ht="29.25" customHeight="1">
      <c r="A165" s="112">
        <v>159</v>
      </c>
      <c r="B165" s="109" t="s">
        <v>83</v>
      </c>
      <c r="C165" s="109" t="s">
        <v>176</v>
      </c>
      <c r="D165" s="1">
        <v>42598</v>
      </c>
      <c r="E165" s="109" t="s">
        <v>91</v>
      </c>
      <c r="F165" s="109" t="s">
        <v>60</v>
      </c>
      <c r="G165" s="113" t="s">
        <v>790</v>
      </c>
      <c r="H165" s="113" t="str">
        <f t="shared" ref="H165:H166" si="73">G165</f>
        <v>박물관 고객용 사물함 디지털 도어락 구입</v>
      </c>
      <c r="I165" s="113" t="s">
        <v>791</v>
      </c>
      <c r="J165" s="18">
        <v>264000</v>
      </c>
      <c r="K165" s="110"/>
      <c r="L165" s="113"/>
      <c r="M165" s="20"/>
      <c r="N165" s="109"/>
      <c r="O165" s="109"/>
      <c r="P165" s="109"/>
      <c r="Q165" s="109"/>
      <c r="R165" s="59"/>
      <c r="S165" s="40"/>
      <c r="T165" s="110"/>
      <c r="U165" s="113"/>
      <c r="V165" s="113"/>
      <c r="W165" s="113"/>
      <c r="X165" s="40"/>
      <c r="Y165" s="110"/>
      <c r="Z165" s="113" t="s">
        <v>792</v>
      </c>
      <c r="AA165" s="109" t="s">
        <v>793</v>
      </c>
      <c r="AB165" s="113" t="s">
        <v>794</v>
      </c>
      <c r="AC165" s="113"/>
      <c r="AD165" s="1">
        <v>42598</v>
      </c>
      <c r="AE165" s="1"/>
      <c r="AF165" s="1">
        <v>42613</v>
      </c>
      <c r="AG165" s="18">
        <v>244200</v>
      </c>
      <c r="AH165" s="61">
        <f t="shared" si="70"/>
        <v>0.92500000000000004</v>
      </c>
      <c r="AI165" s="109"/>
      <c r="AJ165" s="48"/>
      <c r="AK165" s="109"/>
      <c r="AL165" s="109"/>
      <c r="AM165" s="109"/>
      <c r="AN165" s="111"/>
      <c r="AO165" s="109"/>
      <c r="AP165" s="14"/>
      <c r="AQ165" s="112" t="str">
        <f t="shared" si="71"/>
        <v>방희정</v>
      </c>
      <c r="AR165" s="16">
        <v>42613</v>
      </c>
      <c r="AS165" s="16">
        <v>42613</v>
      </c>
      <c r="AT165" s="7"/>
      <c r="AU165" s="14"/>
      <c r="AV165" s="16"/>
      <c r="AW165" s="14"/>
      <c r="AX165" s="92"/>
      <c r="AY165" s="82"/>
      <c r="AZ165" s="75"/>
      <c r="BA165" s="82"/>
      <c r="BB165" s="75"/>
      <c r="BC165" s="82"/>
      <c r="BD165" s="75"/>
      <c r="BE165" s="82"/>
      <c r="BF165" s="75"/>
      <c r="BG165" s="82"/>
      <c r="BH165" s="75"/>
      <c r="BI165" s="82"/>
      <c r="BJ165" s="75"/>
      <c r="BK165" s="82"/>
      <c r="BL165" s="75"/>
      <c r="BM165" s="82"/>
    </row>
    <row r="166" spans="1:65" ht="29.25" customHeight="1">
      <c r="A166" s="112">
        <v>160</v>
      </c>
      <c r="B166" s="109" t="s">
        <v>58</v>
      </c>
      <c r="C166" s="109" t="s">
        <v>237</v>
      </c>
      <c r="D166" s="1">
        <v>42563</v>
      </c>
      <c r="E166" s="109" t="s">
        <v>52</v>
      </c>
      <c r="F166" s="109" t="s">
        <v>60</v>
      </c>
      <c r="G166" s="113" t="s">
        <v>781</v>
      </c>
      <c r="H166" s="113" t="str">
        <f t="shared" si="73"/>
        <v>「웹툰의 글로벌시장 진출을 통한 일자리 창출사업」외국어 전문번역 용역</v>
      </c>
      <c r="I166" s="113" t="s">
        <v>782</v>
      </c>
      <c r="J166" s="18">
        <v>4700000</v>
      </c>
      <c r="K166" s="110"/>
      <c r="L166" s="113"/>
      <c r="M166" s="113"/>
      <c r="N166" s="109"/>
      <c r="O166" s="109"/>
      <c r="P166" s="109"/>
      <c r="Q166" s="109"/>
      <c r="R166" s="59"/>
      <c r="S166" s="40"/>
      <c r="T166" s="110"/>
      <c r="U166" s="113"/>
      <c r="V166" s="113"/>
      <c r="W166" s="113"/>
      <c r="X166" s="40"/>
      <c r="Y166" s="110"/>
      <c r="Z166" s="113" t="s">
        <v>783</v>
      </c>
      <c r="AA166" s="109" t="s">
        <v>784</v>
      </c>
      <c r="AB166" s="113" t="s">
        <v>785</v>
      </c>
      <c r="AC166" s="113"/>
      <c r="AD166" s="1">
        <v>42604</v>
      </c>
      <c r="AE166" s="1">
        <v>42604</v>
      </c>
      <c r="AF166" s="1">
        <v>42735</v>
      </c>
      <c r="AG166" s="18">
        <v>4257000</v>
      </c>
      <c r="AH166" s="61">
        <f t="shared" ref="AH166" si="74">SUM(AG166/J166)</f>
        <v>0.90574468085106385</v>
      </c>
      <c r="AI166" s="109"/>
      <c r="AJ166" s="48"/>
      <c r="AK166" s="109"/>
      <c r="AL166" s="109"/>
      <c r="AM166" s="109"/>
      <c r="AN166" s="111"/>
      <c r="AO166" s="109"/>
      <c r="AP166" s="14"/>
      <c r="AQ166" s="112" t="s">
        <v>237</v>
      </c>
      <c r="AR166" s="16"/>
      <c r="AS166" s="16"/>
      <c r="AT166" s="7"/>
      <c r="AU166" s="14"/>
      <c r="AV166" s="16"/>
      <c r="AW166" s="14"/>
      <c r="AX166" s="16"/>
      <c r="AY166" s="84"/>
      <c r="AZ166" s="75"/>
      <c r="BA166" s="82"/>
      <c r="BB166" s="75"/>
      <c r="BC166" s="82"/>
      <c r="BD166" s="75"/>
      <c r="BE166" s="82"/>
      <c r="BF166" s="75"/>
      <c r="BG166" s="82"/>
      <c r="BH166" s="75"/>
      <c r="BI166" s="82"/>
      <c r="BJ166" s="75"/>
      <c r="BK166" s="82"/>
      <c r="BL166" s="75"/>
      <c r="BM166" s="82"/>
    </row>
  </sheetData>
  <mergeCells count="56">
    <mergeCell ref="A1:BK1"/>
    <mergeCell ref="A2:BK2"/>
    <mergeCell ref="A3:A5"/>
    <mergeCell ref="B3:D4"/>
    <mergeCell ref="E3:E5"/>
    <mergeCell ref="F3:F5"/>
    <mergeCell ref="G3:G5"/>
    <mergeCell ref="H3:J4"/>
    <mergeCell ref="K3:T3"/>
    <mergeCell ref="U3:Y3"/>
    <mergeCell ref="AQ3:AS3"/>
    <mergeCell ref="AC4:AC5"/>
    <mergeCell ref="AD4:AD5"/>
    <mergeCell ref="AE4:AE5"/>
    <mergeCell ref="AF4:AF5"/>
    <mergeCell ref="AB4:AB5"/>
    <mergeCell ref="AT3:BK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Z3:AH3"/>
    <mergeCell ref="AI3:AK3"/>
    <mergeCell ref="AL3:AL5"/>
    <mergeCell ref="AM3:AO3"/>
    <mergeCell ref="AP3:AP5"/>
    <mergeCell ref="T4:T5"/>
    <mergeCell ref="U4:U5"/>
    <mergeCell ref="V4:Y4"/>
    <mergeCell ref="Z4:Z5"/>
    <mergeCell ref="AA4:AA5"/>
    <mergeCell ref="AT4:AU4"/>
    <mergeCell ref="AG4:AG5"/>
    <mergeCell ref="AH4:AH5"/>
    <mergeCell ref="AI4:AI5"/>
    <mergeCell ref="AJ4:AJ5"/>
    <mergeCell ref="AK4:AK5"/>
    <mergeCell ref="AM4:AM5"/>
    <mergeCell ref="AN4:AN5"/>
    <mergeCell ref="AO4:AO5"/>
    <mergeCell ref="AQ4:AQ5"/>
    <mergeCell ref="AR4:AR5"/>
    <mergeCell ref="AS4:AS5"/>
    <mergeCell ref="BH4:BI4"/>
    <mergeCell ref="BJ4:BK4"/>
    <mergeCell ref="AV4:AW4"/>
    <mergeCell ref="AX4:AY4"/>
    <mergeCell ref="AZ4:BA4"/>
    <mergeCell ref="BB4:BC4"/>
    <mergeCell ref="BD4:BE4"/>
    <mergeCell ref="BF4:BG4"/>
  </mergeCells>
  <phoneticPr fontId="7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BM174"/>
  <sheetViews>
    <sheetView topLeftCell="W149" zoomScale="55" zoomScaleNormal="55" workbookViewId="0">
      <selection activeCell="AB170" sqref="AB170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108.25" style="8" bestFit="1" customWidth="1"/>
    <col min="36" max="36" width="26.875" style="13" bestFit="1" customWidth="1"/>
    <col min="37" max="37" width="127" style="8" customWidth="1"/>
    <col min="38" max="38" width="19.625" style="3" customWidth="1"/>
    <col min="39" max="39" width="81.75" style="3" customWidth="1"/>
    <col min="40" max="40" width="11.375" style="4" customWidth="1"/>
    <col min="41" max="41" width="19.625" style="3" customWidth="1"/>
    <col min="42" max="42" width="16.375" style="3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4.25" style="6" bestFit="1" customWidth="1"/>
    <col min="50" max="50" width="10.625" style="3" bestFit="1" customWidth="1"/>
    <col min="51" max="51" width="13" style="3" bestFit="1" customWidth="1"/>
    <col min="52" max="52" width="9.625" style="3" bestFit="1" customWidth="1"/>
    <col min="53" max="53" width="13" style="3" bestFit="1" customWidth="1"/>
    <col min="54" max="54" width="10.625" style="3" bestFit="1" customWidth="1"/>
    <col min="55" max="55" width="13" style="3" bestFit="1" customWidth="1"/>
    <col min="56" max="56" width="10.625" style="3" bestFit="1" customWidth="1"/>
    <col min="57" max="57" width="13" style="3" bestFit="1" customWidth="1"/>
    <col min="58" max="58" width="10.625" style="3" bestFit="1" customWidth="1"/>
    <col min="59" max="59" width="13" style="3" bestFit="1" customWidth="1"/>
    <col min="60" max="60" width="10.625" style="3" bestFit="1" customWidth="1"/>
    <col min="61" max="61" width="13" style="3" bestFit="1" customWidth="1"/>
    <col min="62" max="62" width="10.625" style="3" bestFit="1" customWidth="1"/>
    <col min="63" max="63" width="13" style="3" bestFit="1" customWidth="1"/>
    <col min="64" max="64" width="10.625" style="3" bestFit="1" customWidth="1"/>
    <col min="65" max="65" width="13" style="3" bestFit="1" customWidth="1"/>
    <col min="66" max="16384" width="3.625" style="3"/>
  </cols>
  <sheetData>
    <row r="1" spans="1:65" ht="29.25" customHeight="1">
      <c r="A1" s="165" t="s">
        <v>187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  <c r="BE1" s="165"/>
      <c r="BF1" s="165"/>
      <c r="BG1" s="165"/>
      <c r="BH1" s="165"/>
      <c r="BI1" s="165"/>
      <c r="BJ1" s="165"/>
      <c r="BK1" s="165"/>
      <c r="BL1" s="165"/>
      <c r="BM1" s="165"/>
    </row>
    <row r="2" spans="1:65" ht="29.25" customHeight="1">
      <c r="A2" s="185" t="s">
        <v>0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  <c r="AM2" s="185"/>
      <c r="AN2" s="185"/>
      <c r="AO2" s="185"/>
      <c r="AP2" s="185"/>
      <c r="AQ2" s="185"/>
      <c r="AR2" s="185"/>
      <c r="AS2" s="185"/>
      <c r="AT2" s="185"/>
      <c r="AU2" s="185"/>
      <c r="AV2" s="185"/>
      <c r="AW2" s="185"/>
      <c r="AX2" s="185"/>
      <c r="AY2" s="185"/>
      <c r="AZ2" s="185"/>
      <c r="BA2" s="185"/>
      <c r="BB2" s="185"/>
      <c r="BC2" s="185"/>
      <c r="BD2" s="185"/>
      <c r="BE2" s="185"/>
      <c r="BF2" s="185"/>
      <c r="BG2" s="185"/>
      <c r="BH2" s="185"/>
      <c r="BI2" s="185"/>
      <c r="BJ2" s="185"/>
      <c r="BK2" s="185"/>
      <c r="BL2" s="185"/>
      <c r="BM2" s="185"/>
    </row>
    <row r="3" spans="1:65" ht="29.25" customHeight="1">
      <c r="A3" s="166" t="s">
        <v>1</v>
      </c>
      <c r="B3" s="167" t="s">
        <v>2</v>
      </c>
      <c r="C3" s="168"/>
      <c r="D3" s="169"/>
      <c r="E3" s="162" t="s">
        <v>3</v>
      </c>
      <c r="F3" s="162" t="s">
        <v>4</v>
      </c>
      <c r="G3" s="163" t="s">
        <v>5</v>
      </c>
      <c r="H3" s="163" t="s">
        <v>6</v>
      </c>
      <c r="I3" s="163"/>
      <c r="J3" s="163"/>
      <c r="K3" s="163" t="s">
        <v>7</v>
      </c>
      <c r="L3" s="163"/>
      <c r="M3" s="163"/>
      <c r="N3" s="163"/>
      <c r="O3" s="163"/>
      <c r="P3" s="163"/>
      <c r="Q3" s="163"/>
      <c r="R3" s="163"/>
      <c r="S3" s="163"/>
      <c r="T3" s="163"/>
      <c r="U3" s="163" t="s">
        <v>8</v>
      </c>
      <c r="V3" s="163"/>
      <c r="W3" s="163"/>
      <c r="X3" s="163"/>
      <c r="Y3" s="163"/>
      <c r="Z3" s="163" t="s">
        <v>9</v>
      </c>
      <c r="AA3" s="163"/>
      <c r="AB3" s="163"/>
      <c r="AC3" s="163"/>
      <c r="AD3" s="163"/>
      <c r="AE3" s="163"/>
      <c r="AF3" s="163"/>
      <c r="AG3" s="163"/>
      <c r="AH3" s="163"/>
      <c r="AI3" s="162" t="s">
        <v>10</v>
      </c>
      <c r="AJ3" s="162"/>
      <c r="AK3" s="162"/>
      <c r="AL3" s="162" t="s">
        <v>11</v>
      </c>
      <c r="AM3" s="162" t="s">
        <v>12</v>
      </c>
      <c r="AN3" s="162"/>
      <c r="AO3" s="162"/>
      <c r="AP3" s="162" t="s">
        <v>13</v>
      </c>
      <c r="AQ3" s="162" t="s">
        <v>14</v>
      </c>
      <c r="AR3" s="162"/>
      <c r="AS3" s="162"/>
      <c r="AT3" s="162" t="s">
        <v>15</v>
      </c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</row>
    <row r="4" spans="1:65" ht="29.25" customHeight="1">
      <c r="A4" s="166"/>
      <c r="B4" s="170"/>
      <c r="C4" s="171"/>
      <c r="D4" s="172"/>
      <c r="E4" s="162"/>
      <c r="F4" s="162"/>
      <c r="G4" s="163"/>
      <c r="H4" s="163"/>
      <c r="I4" s="163"/>
      <c r="J4" s="163"/>
      <c r="K4" s="164" t="s">
        <v>16</v>
      </c>
      <c r="L4" s="163" t="s">
        <v>17</v>
      </c>
      <c r="M4" s="163" t="s">
        <v>18</v>
      </c>
      <c r="N4" s="162" t="s">
        <v>19</v>
      </c>
      <c r="O4" s="162" t="s">
        <v>20</v>
      </c>
      <c r="P4" s="162" t="s">
        <v>21</v>
      </c>
      <c r="Q4" s="162" t="s">
        <v>22</v>
      </c>
      <c r="R4" s="176" t="s">
        <v>23</v>
      </c>
      <c r="S4" s="163" t="s">
        <v>24</v>
      </c>
      <c r="T4" s="164" t="s">
        <v>25</v>
      </c>
      <c r="U4" s="163" t="s">
        <v>26</v>
      </c>
      <c r="V4" s="163" t="s">
        <v>27</v>
      </c>
      <c r="W4" s="163"/>
      <c r="X4" s="163"/>
      <c r="Y4" s="163"/>
      <c r="Z4" s="163" t="s">
        <v>28</v>
      </c>
      <c r="AA4" s="163" t="s">
        <v>29</v>
      </c>
      <c r="AB4" s="163" t="s">
        <v>30</v>
      </c>
      <c r="AC4" s="163" t="s">
        <v>31</v>
      </c>
      <c r="AD4" s="163" t="s">
        <v>32</v>
      </c>
      <c r="AE4" s="163" t="s">
        <v>33</v>
      </c>
      <c r="AF4" s="163" t="s">
        <v>34</v>
      </c>
      <c r="AG4" s="163" t="s">
        <v>35</v>
      </c>
      <c r="AH4" s="175" t="s">
        <v>51</v>
      </c>
      <c r="AI4" s="162" t="s">
        <v>36</v>
      </c>
      <c r="AJ4" s="173" t="s">
        <v>37</v>
      </c>
      <c r="AK4" s="162" t="s">
        <v>38</v>
      </c>
      <c r="AL4" s="162"/>
      <c r="AM4" s="162" t="s">
        <v>36</v>
      </c>
      <c r="AN4" s="173" t="s">
        <v>37</v>
      </c>
      <c r="AO4" s="162" t="s">
        <v>53</v>
      </c>
      <c r="AP4" s="162"/>
      <c r="AQ4" s="162" t="s">
        <v>54</v>
      </c>
      <c r="AR4" s="162" t="s">
        <v>55</v>
      </c>
      <c r="AS4" s="162" t="s">
        <v>56</v>
      </c>
      <c r="AT4" s="162" t="s">
        <v>39</v>
      </c>
      <c r="AU4" s="162"/>
      <c r="AV4" s="162" t="s">
        <v>40</v>
      </c>
      <c r="AW4" s="162"/>
      <c r="AX4" s="161" t="s">
        <v>209</v>
      </c>
      <c r="AY4" s="161"/>
      <c r="AZ4" s="161" t="s">
        <v>258</v>
      </c>
      <c r="BA4" s="161"/>
      <c r="BB4" s="161" t="s">
        <v>392</v>
      </c>
      <c r="BC4" s="161"/>
      <c r="BD4" s="161" t="s">
        <v>517</v>
      </c>
      <c r="BE4" s="161"/>
      <c r="BF4" s="161" t="s">
        <v>552</v>
      </c>
      <c r="BG4" s="161"/>
      <c r="BH4" s="161" t="s">
        <v>647</v>
      </c>
      <c r="BI4" s="161"/>
      <c r="BJ4" s="161" t="s">
        <v>733</v>
      </c>
      <c r="BK4" s="161"/>
      <c r="BL4" s="161" t="s">
        <v>789</v>
      </c>
      <c r="BM4" s="161"/>
    </row>
    <row r="5" spans="1:65" ht="29.25" customHeight="1">
      <c r="A5" s="166"/>
      <c r="B5" s="115" t="s">
        <v>41</v>
      </c>
      <c r="C5" s="115" t="s">
        <v>42</v>
      </c>
      <c r="D5" s="115" t="s">
        <v>57</v>
      </c>
      <c r="E5" s="162"/>
      <c r="F5" s="162"/>
      <c r="G5" s="163"/>
      <c r="H5" s="116" t="s">
        <v>43</v>
      </c>
      <c r="I5" s="116" t="s">
        <v>44</v>
      </c>
      <c r="J5" s="116" t="s">
        <v>45</v>
      </c>
      <c r="K5" s="164"/>
      <c r="L5" s="163"/>
      <c r="M5" s="163"/>
      <c r="N5" s="162"/>
      <c r="O5" s="162"/>
      <c r="P5" s="162"/>
      <c r="Q5" s="162"/>
      <c r="R5" s="177"/>
      <c r="S5" s="163"/>
      <c r="T5" s="164"/>
      <c r="U5" s="163"/>
      <c r="V5" s="116" t="s">
        <v>28</v>
      </c>
      <c r="W5" s="116" t="s">
        <v>46</v>
      </c>
      <c r="X5" s="116" t="s">
        <v>47</v>
      </c>
      <c r="Y5" s="117" t="s">
        <v>48</v>
      </c>
      <c r="Z5" s="163"/>
      <c r="AA5" s="163"/>
      <c r="AB5" s="163"/>
      <c r="AC5" s="163"/>
      <c r="AD5" s="163"/>
      <c r="AE5" s="163"/>
      <c r="AF5" s="163"/>
      <c r="AG5" s="163"/>
      <c r="AH5" s="163"/>
      <c r="AI5" s="162"/>
      <c r="AJ5" s="173"/>
      <c r="AK5" s="162"/>
      <c r="AL5" s="162"/>
      <c r="AM5" s="162"/>
      <c r="AN5" s="173"/>
      <c r="AO5" s="162"/>
      <c r="AP5" s="162"/>
      <c r="AQ5" s="162"/>
      <c r="AR5" s="162"/>
      <c r="AS5" s="162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  <c r="BF5" s="7" t="s">
        <v>49</v>
      </c>
      <c r="BG5" s="5" t="s">
        <v>50</v>
      </c>
      <c r="BH5" s="7" t="s">
        <v>49</v>
      </c>
      <c r="BI5" s="5" t="s">
        <v>50</v>
      </c>
      <c r="BJ5" s="7" t="s">
        <v>49</v>
      </c>
      <c r="BK5" s="5" t="s">
        <v>50</v>
      </c>
      <c r="BL5" s="7" t="s">
        <v>49</v>
      </c>
      <c r="BM5" s="5" t="s">
        <v>50</v>
      </c>
    </row>
    <row r="6" spans="1:65" ht="29.25" customHeight="1">
      <c r="A6" s="118"/>
      <c r="B6" s="115"/>
      <c r="C6" s="115"/>
      <c r="D6" s="115"/>
      <c r="E6" s="115"/>
      <c r="F6" s="115"/>
      <c r="G6" s="116"/>
      <c r="H6" s="116"/>
      <c r="I6" s="116"/>
      <c r="J6" s="17">
        <f>SUM(J7:J172)</f>
        <v>4090072320</v>
      </c>
      <c r="K6" s="117"/>
      <c r="L6" s="116"/>
      <c r="M6" s="20"/>
      <c r="N6" s="115"/>
      <c r="O6" s="115"/>
      <c r="P6" s="115"/>
      <c r="Q6" s="115"/>
      <c r="R6" s="59"/>
      <c r="S6" s="40"/>
      <c r="T6" s="117"/>
      <c r="U6" s="116"/>
      <c r="V6" s="116"/>
      <c r="W6" s="116"/>
      <c r="X6" s="40"/>
      <c r="Y6" s="117"/>
      <c r="Z6" s="116"/>
      <c r="AA6" s="116"/>
      <c r="AB6" s="116"/>
      <c r="AC6" s="116"/>
      <c r="AD6" s="116"/>
      <c r="AE6" s="116"/>
      <c r="AF6" s="116"/>
      <c r="AG6" s="17">
        <f>SUM(AG7:AG172)</f>
        <v>3819363740</v>
      </c>
      <c r="AH6" s="61">
        <f>SUM(AG6/J6)</f>
        <v>0.93381325345366994</v>
      </c>
      <c r="AI6" s="115"/>
      <c r="AJ6" s="48"/>
      <c r="AK6" s="115"/>
      <c r="AL6" s="115"/>
      <c r="AM6" s="115"/>
      <c r="AN6" s="119"/>
      <c r="AO6" s="115"/>
      <c r="AP6" s="14"/>
      <c r="AQ6" s="115"/>
      <c r="AR6" s="115"/>
      <c r="AS6" s="115"/>
      <c r="AT6" s="7"/>
      <c r="AU6" s="74"/>
      <c r="AV6" s="7"/>
      <c r="AW6" s="5"/>
      <c r="AX6" s="92"/>
      <c r="AY6" s="82"/>
      <c r="AZ6" s="75"/>
      <c r="BA6" s="82"/>
      <c r="BB6" s="75"/>
      <c r="BC6" s="82"/>
      <c r="BD6" s="75"/>
      <c r="BE6" s="82"/>
      <c r="BF6" s="75"/>
      <c r="BG6" s="82"/>
      <c r="BH6" s="75"/>
      <c r="BI6" s="82"/>
      <c r="BJ6" s="75"/>
      <c r="BK6" s="82"/>
      <c r="BL6" s="75"/>
      <c r="BM6" s="82"/>
    </row>
    <row r="7" spans="1:65" ht="29.25" customHeight="1">
      <c r="A7" s="24">
        <v>1</v>
      </c>
      <c r="B7" s="26" t="s">
        <v>75</v>
      </c>
      <c r="C7" s="26" t="s">
        <v>76</v>
      </c>
      <c r="D7" s="25">
        <v>42370</v>
      </c>
      <c r="E7" s="26" t="s">
        <v>52</v>
      </c>
      <c r="F7" s="26" t="s">
        <v>120</v>
      </c>
      <c r="G7" s="27" t="s">
        <v>113</v>
      </c>
      <c r="H7" s="27" t="str">
        <f>G7</f>
        <v>2016년도 한국만화영상진흥원 시설관리(시설, 경비, 미화) 용역</v>
      </c>
      <c r="I7" s="27" t="s">
        <v>114</v>
      </c>
      <c r="J7" s="28">
        <v>934560000</v>
      </c>
      <c r="K7" s="25">
        <v>42347</v>
      </c>
      <c r="L7" s="27" t="s">
        <v>115</v>
      </c>
      <c r="M7" s="37">
        <v>0.87744999999999995</v>
      </c>
      <c r="N7" s="26" t="s">
        <v>116</v>
      </c>
      <c r="O7" s="26" t="s">
        <v>117</v>
      </c>
      <c r="P7" s="26" t="s">
        <v>118</v>
      </c>
      <c r="Q7" s="26" t="s">
        <v>122</v>
      </c>
      <c r="R7" s="60">
        <f>J7</f>
        <v>934560000</v>
      </c>
      <c r="S7" s="41">
        <v>925628000</v>
      </c>
      <c r="T7" s="29">
        <v>42353</v>
      </c>
      <c r="U7" s="27">
        <v>735</v>
      </c>
      <c r="V7" s="27" t="s">
        <v>119</v>
      </c>
      <c r="W7" s="27" t="s">
        <v>123</v>
      </c>
      <c r="X7" s="41">
        <v>812312370</v>
      </c>
      <c r="Y7" s="29"/>
      <c r="Z7" s="27" t="s">
        <v>119</v>
      </c>
      <c r="AA7" s="26" t="s">
        <v>758</v>
      </c>
      <c r="AB7" s="27" t="s">
        <v>123</v>
      </c>
      <c r="AC7" s="27">
        <v>1</v>
      </c>
      <c r="AD7" s="25">
        <v>42370</v>
      </c>
      <c r="AE7" s="25">
        <v>42370</v>
      </c>
      <c r="AF7" s="25">
        <v>42735</v>
      </c>
      <c r="AG7" s="28">
        <v>812312370</v>
      </c>
      <c r="AH7" s="62">
        <f>SUM(AG7/S7)</f>
        <v>0.87757972965381337</v>
      </c>
      <c r="AI7" s="26"/>
      <c r="AJ7" s="49"/>
      <c r="AK7" s="26"/>
      <c r="AL7" s="26"/>
      <c r="AM7" s="26"/>
      <c r="AN7" s="31"/>
      <c r="AO7" s="26"/>
      <c r="AP7" s="35"/>
      <c r="AQ7" s="24" t="s">
        <v>103</v>
      </c>
      <c r="AR7" s="32"/>
      <c r="AS7" s="32"/>
      <c r="AT7" s="33"/>
      <c r="AU7" s="35"/>
      <c r="AV7" s="32"/>
      <c r="AW7" s="35"/>
      <c r="AX7" s="32">
        <v>42404</v>
      </c>
      <c r="AY7" s="83">
        <v>67692690</v>
      </c>
      <c r="AZ7" s="32">
        <v>42438</v>
      </c>
      <c r="BA7" s="83">
        <v>67692690</v>
      </c>
      <c r="BB7" s="32">
        <v>42465</v>
      </c>
      <c r="BC7" s="83">
        <v>67692690</v>
      </c>
      <c r="BD7" s="32">
        <v>42494</v>
      </c>
      <c r="BE7" s="83">
        <v>67692690</v>
      </c>
      <c r="BF7" s="32">
        <v>42529</v>
      </c>
      <c r="BG7" s="83">
        <v>67221630</v>
      </c>
      <c r="BH7" s="32">
        <v>42556</v>
      </c>
      <c r="BI7" s="83">
        <v>67692700</v>
      </c>
      <c r="BJ7" s="32">
        <v>42587</v>
      </c>
      <c r="BK7" s="83">
        <v>67692700</v>
      </c>
      <c r="BL7" s="32">
        <v>42618</v>
      </c>
      <c r="BM7" s="83">
        <v>67692700</v>
      </c>
    </row>
    <row r="8" spans="1:65" ht="29.25" customHeight="1">
      <c r="A8" s="24">
        <v>2</v>
      </c>
      <c r="B8" s="26" t="s">
        <v>75</v>
      </c>
      <c r="C8" s="26" t="s">
        <v>76</v>
      </c>
      <c r="D8" s="25">
        <v>42373</v>
      </c>
      <c r="E8" s="26" t="s">
        <v>52</v>
      </c>
      <c r="F8" s="26" t="s">
        <v>60</v>
      </c>
      <c r="G8" s="27" t="s">
        <v>97</v>
      </c>
      <c r="H8" s="27" t="str">
        <f t="shared" ref="H8:H41" si="0">G8</f>
        <v>2016년도 승강기 및 에스컬레이터 유지보수</v>
      </c>
      <c r="I8" s="27" t="s">
        <v>98</v>
      </c>
      <c r="J8" s="28">
        <v>10977120</v>
      </c>
      <c r="K8" s="29"/>
      <c r="L8" s="27"/>
      <c r="M8" s="37"/>
      <c r="N8" s="26"/>
      <c r="O8" s="26"/>
      <c r="P8" s="26"/>
      <c r="Q8" s="26"/>
      <c r="R8" s="60"/>
      <c r="S8" s="43"/>
      <c r="T8" s="29"/>
      <c r="U8" s="27"/>
      <c r="V8" s="27"/>
      <c r="W8" s="27"/>
      <c r="X8" s="43"/>
      <c r="Y8" s="29"/>
      <c r="Z8" s="27" t="s">
        <v>100</v>
      </c>
      <c r="AA8" s="26" t="s">
        <v>101</v>
      </c>
      <c r="AB8" s="27" t="s">
        <v>102</v>
      </c>
      <c r="AC8" s="27"/>
      <c r="AD8" s="25">
        <v>42373</v>
      </c>
      <c r="AE8" s="25">
        <v>42373</v>
      </c>
      <c r="AF8" s="25">
        <v>42735</v>
      </c>
      <c r="AG8" s="28">
        <v>10686720</v>
      </c>
      <c r="AH8" s="62">
        <f>SUM(AG8/J8)</f>
        <v>0.97354497354497349</v>
      </c>
      <c r="AI8" s="26"/>
      <c r="AJ8" s="49"/>
      <c r="AK8" s="26"/>
      <c r="AL8" s="26"/>
      <c r="AM8" s="26"/>
      <c r="AN8" s="31"/>
      <c r="AO8" s="26"/>
      <c r="AP8" s="35"/>
      <c r="AQ8" s="24" t="s">
        <v>216</v>
      </c>
      <c r="AR8" s="32"/>
      <c r="AS8" s="32"/>
      <c r="AT8" s="33"/>
      <c r="AU8" s="35"/>
      <c r="AV8" s="32"/>
      <c r="AW8" s="35"/>
      <c r="AX8" s="32">
        <v>42404</v>
      </c>
      <c r="AY8" s="83">
        <v>890560</v>
      </c>
      <c r="AZ8" s="32">
        <v>42433</v>
      </c>
      <c r="BA8" s="83">
        <v>890560</v>
      </c>
      <c r="BB8" s="32">
        <v>42465</v>
      </c>
      <c r="BC8" s="83">
        <v>890560</v>
      </c>
      <c r="BD8" s="32">
        <v>42499</v>
      </c>
      <c r="BE8" s="83">
        <v>890560</v>
      </c>
      <c r="BF8" s="32">
        <v>42529</v>
      </c>
      <c r="BG8" s="83">
        <v>890560</v>
      </c>
      <c r="BH8" s="32">
        <v>42555</v>
      </c>
      <c r="BI8" s="83">
        <v>890560</v>
      </c>
      <c r="BJ8" s="32">
        <v>42587</v>
      </c>
      <c r="BK8" s="83">
        <v>890560</v>
      </c>
      <c r="BL8" s="32">
        <v>42618</v>
      </c>
      <c r="BM8" s="83">
        <v>890560</v>
      </c>
    </row>
    <row r="9" spans="1:65" ht="29.25" customHeight="1">
      <c r="A9" s="118">
        <v>3</v>
      </c>
      <c r="B9" s="115" t="s">
        <v>83</v>
      </c>
      <c r="C9" s="115" t="s">
        <v>84</v>
      </c>
      <c r="D9" s="1">
        <v>42374</v>
      </c>
      <c r="E9" s="115" t="s">
        <v>52</v>
      </c>
      <c r="F9" s="115" t="s">
        <v>60</v>
      </c>
      <c r="G9" s="116" t="s">
        <v>85</v>
      </c>
      <c r="H9" s="116" t="str">
        <f>G9</f>
        <v>문화공감 3.0 카툰공감100 「시니어 만화교실」, 「만화시민기자양성교실」 운영 용역</v>
      </c>
      <c r="I9" s="116" t="s">
        <v>86</v>
      </c>
      <c r="J9" s="18">
        <v>20000000</v>
      </c>
      <c r="K9" s="117"/>
      <c r="L9" s="116"/>
      <c r="M9" s="20"/>
      <c r="N9" s="115"/>
      <c r="O9" s="115"/>
      <c r="P9" s="115"/>
      <c r="Q9" s="115"/>
      <c r="R9" s="59"/>
      <c r="S9" s="40"/>
      <c r="T9" s="117"/>
      <c r="U9" s="116"/>
      <c r="V9" s="116"/>
      <c r="W9" s="116"/>
      <c r="X9" s="40"/>
      <c r="Y9" s="117"/>
      <c r="Z9" s="116" t="s">
        <v>87</v>
      </c>
      <c r="AA9" s="115" t="s">
        <v>88</v>
      </c>
      <c r="AB9" s="116" t="s">
        <v>89</v>
      </c>
      <c r="AC9" s="116"/>
      <c r="AD9" s="1">
        <v>42376</v>
      </c>
      <c r="AE9" s="1">
        <v>42376</v>
      </c>
      <c r="AF9" s="1">
        <v>42490</v>
      </c>
      <c r="AG9" s="18">
        <v>19400000</v>
      </c>
      <c r="AH9" s="61">
        <f t="shared" ref="AH9:AH20" si="1">SUM(AG9/J9)</f>
        <v>0.97</v>
      </c>
      <c r="AI9" s="115"/>
      <c r="AJ9" s="48"/>
      <c r="AK9" s="115"/>
      <c r="AL9" s="115"/>
      <c r="AM9" s="115"/>
      <c r="AN9" s="119"/>
      <c r="AO9" s="115"/>
      <c r="AP9" s="14"/>
      <c r="AQ9" s="118" t="str">
        <f t="shared" ref="AQ9:AQ13" si="2">C9</f>
        <v>안윤선</v>
      </c>
      <c r="AR9" s="16">
        <v>42489</v>
      </c>
      <c r="AS9" s="16">
        <v>42489</v>
      </c>
      <c r="AT9" s="7"/>
      <c r="AU9" s="14"/>
      <c r="AV9" s="16">
        <v>42493</v>
      </c>
      <c r="AW9" s="14">
        <f>SUM(AG9-AU9)</f>
        <v>19400000</v>
      </c>
      <c r="AX9" s="92"/>
      <c r="AY9" s="82"/>
      <c r="AZ9" s="75"/>
      <c r="BA9" s="82"/>
      <c r="BB9" s="75"/>
      <c r="BC9" s="82"/>
      <c r="BD9" s="75"/>
      <c r="BE9" s="82"/>
      <c r="BF9" s="75"/>
      <c r="BG9" s="82"/>
      <c r="BH9" s="75"/>
      <c r="BI9" s="82"/>
      <c r="BJ9" s="75"/>
      <c r="BK9" s="82"/>
      <c r="BL9" s="75"/>
      <c r="BM9" s="82"/>
    </row>
    <row r="10" spans="1:65" ht="29.25" customHeight="1">
      <c r="A10" s="118">
        <v>4</v>
      </c>
      <c r="B10" s="115" t="s">
        <v>58</v>
      </c>
      <c r="C10" s="115" t="s">
        <v>65</v>
      </c>
      <c r="D10" s="1">
        <v>42376</v>
      </c>
      <c r="E10" s="115" t="s">
        <v>52</v>
      </c>
      <c r="F10" s="115" t="s">
        <v>60</v>
      </c>
      <c r="G10" s="116" t="s">
        <v>61</v>
      </c>
      <c r="H10" s="116" t="str">
        <f>G10</f>
        <v xml:space="preserve">「Webtoon Playground」 전시미디어 콘텐츠 제작 용역 </v>
      </c>
      <c r="I10" s="116" t="s">
        <v>62</v>
      </c>
      <c r="J10" s="18">
        <v>12100000</v>
      </c>
      <c r="K10" s="117"/>
      <c r="L10" s="116"/>
      <c r="M10" s="20"/>
      <c r="N10" s="115"/>
      <c r="O10" s="115"/>
      <c r="P10" s="115"/>
      <c r="Q10" s="115"/>
      <c r="R10" s="59"/>
      <c r="S10" s="40"/>
      <c r="T10" s="117"/>
      <c r="U10" s="116"/>
      <c r="V10" s="116"/>
      <c r="W10" s="116"/>
      <c r="X10" s="40"/>
      <c r="Y10" s="117"/>
      <c r="Z10" s="116" t="s">
        <v>63</v>
      </c>
      <c r="AA10" s="115" t="s">
        <v>64</v>
      </c>
      <c r="AB10" s="116" t="s">
        <v>59</v>
      </c>
      <c r="AC10" s="116"/>
      <c r="AD10" s="1">
        <v>42377</v>
      </c>
      <c r="AE10" s="1">
        <v>42380</v>
      </c>
      <c r="AF10" s="1">
        <v>42400</v>
      </c>
      <c r="AG10" s="18">
        <v>11000000</v>
      </c>
      <c r="AH10" s="61">
        <f t="shared" si="1"/>
        <v>0.90909090909090906</v>
      </c>
      <c r="AI10" s="115"/>
      <c r="AJ10" s="48"/>
      <c r="AK10" s="115"/>
      <c r="AL10" s="115"/>
      <c r="AM10" s="115"/>
      <c r="AN10" s="119"/>
      <c r="AO10" s="115"/>
      <c r="AP10" s="14"/>
      <c r="AQ10" s="118" t="str">
        <f t="shared" si="2"/>
        <v>박은주</v>
      </c>
      <c r="AR10" s="16">
        <v>42400</v>
      </c>
      <c r="AS10" s="16">
        <v>42404</v>
      </c>
      <c r="AT10" s="7"/>
      <c r="AU10" s="14"/>
      <c r="AV10" s="16">
        <v>42405</v>
      </c>
      <c r="AW10" s="14">
        <f>SUM(AG10-AU10)</f>
        <v>11000000</v>
      </c>
      <c r="AX10" s="92"/>
      <c r="AY10" s="82"/>
      <c r="AZ10" s="75"/>
      <c r="BA10" s="82"/>
      <c r="BB10" s="75"/>
      <c r="BC10" s="82"/>
      <c r="BD10" s="75"/>
      <c r="BE10" s="82"/>
      <c r="BF10" s="75"/>
      <c r="BG10" s="82"/>
      <c r="BH10" s="75"/>
      <c r="BI10" s="82"/>
      <c r="BJ10" s="75"/>
      <c r="BK10" s="82"/>
      <c r="BL10" s="75"/>
      <c r="BM10" s="82"/>
    </row>
    <row r="11" spans="1:65" ht="29.25" customHeight="1">
      <c r="A11" s="118">
        <v>5</v>
      </c>
      <c r="B11" s="115" t="s">
        <v>58</v>
      </c>
      <c r="C11" s="115" t="s">
        <v>65</v>
      </c>
      <c r="D11" s="1">
        <v>42376</v>
      </c>
      <c r="E11" s="115" t="s">
        <v>52</v>
      </c>
      <c r="F11" s="115" t="s">
        <v>60</v>
      </c>
      <c r="G11" s="116" t="s">
        <v>78</v>
      </c>
      <c r="H11" s="116" t="str">
        <f>G11</f>
        <v>「Webtoon Playground」 전시 설치 용역</v>
      </c>
      <c r="I11" s="116" t="s">
        <v>79</v>
      </c>
      <c r="J11" s="18">
        <v>19800000</v>
      </c>
      <c r="K11" s="117"/>
      <c r="L11" s="116"/>
      <c r="M11" s="20"/>
      <c r="N11" s="115"/>
      <c r="O11" s="115"/>
      <c r="P11" s="115"/>
      <c r="Q11" s="115"/>
      <c r="R11" s="59"/>
      <c r="S11" s="40"/>
      <c r="T11" s="117"/>
      <c r="U11" s="116"/>
      <c r="V11" s="116"/>
      <c r="W11" s="116"/>
      <c r="X11" s="40"/>
      <c r="Y11" s="117"/>
      <c r="Z11" s="116" t="s">
        <v>80</v>
      </c>
      <c r="AA11" s="115" t="s">
        <v>81</v>
      </c>
      <c r="AB11" s="116" t="s">
        <v>82</v>
      </c>
      <c r="AC11" s="116"/>
      <c r="AD11" s="1">
        <v>42377</v>
      </c>
      <c r="AE11" s="1">
        <v>42380</v>
      </c>
      <c r="AF11" s="1">
        <v>42426</v>
      </c>
      <c r="AG11" s="18">
        <v>19500000</v>
      </c>
      <c r="AH11" s="61">
        <f t="shared" si="1"/>
        <v>0.98484848484848486</v>
      </c>
      <c r="AI11" s="115"/>
      <c r="AJ11" s="48"/>
      <c r="AK11" s="115"/>
      <c r="AL11" s="115"/>
      <c r="AM11" s="115"/>
      <c r="AN11" s="119"/>
      <c r="AO11" s="115"/>
      <c r="AP11" s="14"/>
      <c r="AQ11" s="118" t="str">
        <f t="shared" si="2"/>
        <v>박은주</v>
      </c>
      <c r="AR11" s="16">
        <v>42426</v>
      </c>
      <c r="AS11" s="16">
        <v>42426</v>
      </c>
      <c r="AT11" s="7"/>
      <c r="AU11" s="14"/>
      <c r="AV11" s="16">
        <v>42433</v>
      </c>
      <c r="AW11" s="14">
        <f>SUM(AG11-AU11)</f>
        <v>19500000</v>
      </c>
      <c r="AX11" s="92"/>
      <c r="AY11" s="82"/>
      <c r="AZ11" s="75"/>
      <c r="BA11" s="82"/>
      <c r="BB11" s="75"/>
      <c r="BC11" s="82"/>
      <c r="BD11" s="75"/>
      <c r="BE11" s="82"/>
      <c r="BF11" s="75"/>
      <c r="BG11" s="82"/>
      <c r="BH11" s="75"/>
      <c r="BI11" s="82"/>
      <c r="BJ11" s="75"/>
      <c r="BK11" s="82"/>
      <c r="BL11" s="75"/>
      <c r="BM11" s="82"/>
    </row>
    <row r="12" spans="1:65" ht="29.25" customHeight="1">
      <c r="A12" s="118">
        <v>6</v>
      </c>
      <c r="B12" s="115" t="s">
        <v>58</v>
      </c>
      <c r="C12" s="115" t="s">
        <v>65</v>
      </c>
      <c r="D12" s="1">
        <v>42376</v>
      </c>
      <c r="E12" s="115" t="s">
        <v>52</v>
      </c>
      <c r="F12" s="115" t="s">
        <v>60</v>
      </c>
      <c r="G12" s="116" t="s">
        <v>70</v>
      </c>
      <c r="H12" s="116" t="str">
        <f>G12</f>
        <v>「Webtoon Playground」 홍보물 제작 용역</v>
      </c>
      <c r="I12" s="116" t="s">
        <v>71</v>
      </c>
      <c r="J12" s="18">
        <v>15950000</v>
      </c>
      <c r="K12" s="117"/>
      <c r="L12" s="116"/>
      <c r="M12" s="20"/>
      <c r="N12" s="115"/>
      <c r="O12" s="115"/>
      <c r="P12" s="115"/>
      <c r="Q12" s="115"/>
      <c r="R12" s="59"/>
      <c r="S12" s="40"/>
      <c r="T12" s="117"/>
      <c r="U12" s="116"/>
      <c r="V12" s="116"/>
      <c r="W12" s="116"/>
      <c r="X12" s="40"/>
      <c r="Y12" s="117"/>
      <c r="Z12" s="116" t="s">
        <v>72</v>
      </c>
      <c r="AA12" s="115" t="s">
        <v>73</v>
      </c>
      <c r="AB12" s="116" t="s">
        <v>74</v>
      </c>
      <c r="AC12" s="116"/>
      <c r="AD12" s="1">
        <v>42380</v>
      </c>
      <c r="AE12" s="1">
        <v>42380</v>
      </c>
      <c r="AF12" s="1">
        <v>42400</v>
      </c>
      <c r="AG12" s="18">
        <v>13500000</v>
      </c>
      <c r="AH12" s="61">
        <f t="shared" si="1"/>
        <v>0.84639498432601878</v>
      </c>
      <c r="AI12" s="115"/>
      <c r="AJ12" s="48"/>
      <c r="AK12" s="115"/>
      <c r="AL12" s="115"/>
      <c r="AM12" s="115"/>
      <c r="AN12" s="119"/>
      <c r="AO12" s="115"/>
      <c r="AP12" s="14"/>
      <c r="AQ12" s="118" t="str">
        <f t="shared" si="2"/>
        <v>박은주</v>
      </c>
      <c r="AR12" s="16">
        <v>42400</v>
      </c>
      <c r="AS12" s="16">
        <v>42404</v>
      </c>
      <c r="AT12" s="7"/>
      <c r="AU12" s="14"/>
      <c r="AV12" s="16">
        <v>42405</v>
      </c>
      <c r="AW12" s="14">
        <f>SUM(AG12-AU12)</f>
        <v>13500000</v>
      </c>
      <c r="AX12" s="92"/>
      <c r="AY12" s="82"/>
      <c r="AZ12" s="75"/>
      <c r="BA12" s="82"/>
      <c r="BB12" s="75"/>
      <c r="BC12" s="82"/>
      <c r="BD12" s="75"/>
      <c r="BE12" s="82"/>
      <c r="BF12" s="75"/>
      <c r="BG12" s="82"/>
      <c r="BH12" s="75"/>
      <c r="BI12" s="82"/>
      <c r="BJ12" s="75"/>
      <c r="BK12" s="82"/>
      <c r="BL12" s="75"/>
      <c r="BM12" s="82"/>
    </row>
    <row r="13" spans="1:65" ht="29.25" customHeight="1">
      <c r="A13" s="118">
        <v>7</v>
      </c>
      <c r="B13" s="115" t="s">
        <v>58</v>
      </c>
      <c r="C13" s="115" t="s">
        <v>65</v>
      </c>
      <c r="D13" s="1">
        <v>42376</v>
      </c>
      <c r="E13" s="115" t="s">
        <v>52</v>
      </c>
      <c r="F13" s="115" t="s">
        <v>60</v>
      </c>
      <c r="G13" s="116" t="s">
        <v>69</v>
      </c>
      <c r="H13" s="116" t="str">
        <f>G13</f>
        <v>「Webtoon Playground」 컨퍼런스 운용 용역</v>
      </c>
      <c r="I13" s="116" t="s">
        <v>66</v>
      </c>
      <c r="J13" s="18">
        <v>20040000</v>
      </c>
      <c r="K13" s="117"/>
      <c r="L13" s="116"/>
      <c r="M13" s="20"/>
      <c r="N13" s="115"/>
      <c r="O13" s="115"/>
      <c r="P13" s="115"/>
      <c r="Q13" s="115"/>
      <c r="R13" s="59"/>
      <c r="S13" s="40"/>
      <c r="T13" s="117"/>
      <c r="U13" s="116"/>
      <c r="V13" s="116"/>
      <c r="W13" s="116"/>
      <c r="X13" s="40"/>
      <c r="Y13" s="117"/>
      <c r="Z13" s="116" t="s">
        <v>343</v>
      </c>
      <c r="AA13" s="115" t="s">
        <v>67</v>
      </c>
      <c r="AB13" s="116" t="s">
        <v>68</v>
      </c>
      <c r="AC13" s="116"/>
      <c r="AD13" s="1">
        <v>42380</v>
      </c>
      <c r="AE13" s="1">
        <v>42380</v>
      </c>
      <c r="AF13" s="1">
        <v>42426</v>
      </c>
      <c r="AG13" s="18">
        <v>19000000</v>
      </c>
      <c r="AH13" s="61">
        <f t="shared" si="1"/>
        <v>0.94810379241516962</v>
      </c>
      <c r="AI13" s="115"/>
      <c r="AJ13" s="48"/>
      <c r="AK13" s="115"/>
      <c r="AL13" s="115"/>
      <c r="AM13" s="115"/>
      <c r="AN13" s="119"/>
      <c r="AO13" s="115"/>
      <c r="AP13" s="14"/>
      <c r="AQ13" s="118" t="str">
        <f t="shared" si="2"/>
        <v>박은주</v>
      </c>
      <c r="AR13" s="16">
        <v>42426</v>
      </c>
      <c r="AS13" s="16">
        <v>42426</v>
      </c>
      <c r="AT13" s="7"/>
      <c r="AU13" s="14"/>
      <c r="AV13" s="16">
        <v>42433</v>
      </c>
      <c r="AW13" s="14">
        <f>SUM(AG13-AU13)</f>
        <v>19000000</v>
      </c>
      <c r="AX13" s="92"/>
      <c r="AY13" s="82"/>
      <c r="AZ13" s="75"/>
      <c r="BA13" s="82"/>
      <c r="BB13" s="75"/>
      <c r="BC13" s="82"/>
      <c r="BD13" s="75"/>
      <c r="BE13" s="82"/>
      <c r="BF13" s="75"/>
      <c r="BG13" s="82"/>
      <c r="BH13" s="75"/>
      <c r="BI13" s="82"/>
      <c r="BJ13" s="75"/>
      <c r="BK13" s="82"/>
      <c r="BL13" s="75"/>
      <c r="BM13" s="82"/>
    </row>
    <row r="14" spans="1:65" ht="29.25" customHeight="1">
      <c r="A14" s="24">
        <v>8</v>
      </c>
      <c r="B14" s="26" t="s">
        <v>75</v>
      </c>
      <c r="C14" s="26" t="s">
        <v>76</v>
      </c>
      <c r="D14" s="25">
        <v>42374</v>
      </c>
      <c r="E14" s="26" t="s">
        <v>52</v>
      </c>
      <c r="F14" s="26" t="s">
        <v>121</v>
      </c>
      <c r="G14" s="27" t="s">
        <v>77</v>
      </c>
      <c r="H14" s="27" t="str">
        <f t="shared" si="0"/>
        <v>2016년도 정보통신시스템 유지보수 용역</v>
      </c>
      <c r="I14" s="27" t="s">
        <v>99</v>
      </c>
      <c r="J14" s="28">
        <v>15612000</v>
      </c>
      <c r="K14" s="29"/>
      <c r="L14" s="27"/>
      <c r="M14" s="37"/>
      <c r="N14" s="26"/>
      <c r="O14" s="26"/>
      <c r="P14" s="26"/>
      <c r="Q14" s="26"/>
      <c r="R14" s="60"/>
      <c r="S14" s="43"/>
      <c r="T14" s="29"/>
      <c r="U14" s="27"/>
      <c r="V14" s="27"/>
      <c r="W14" s="27"/>
      <c r="X14" s="43"/>
      <c r="Y14" s="29"/>
      <c r="Z14" s="27" t="s">
        <v>213</v>
      </c>
      <c r="AA14" s="26" t="s">
        <v>214</v>
      </c>
      <c r="AB14" s="27" t="s">
        <v>215</v>
      </c>
      <c r="AC14" s="27"/>
      <c r="AD14" s="25">
        <v>42381</v>
      </c>
      <c r="AE14" s="25">
        <v>42381</v>
      </c>
      <c r="AF14" s="25">
        <v>42735</v>
      </c>
      <c r="AG14" s="28">
        <v>14050000</v>
      </c>
      <c r="AH14" s="62">
        <f t="shared" si="1"/>
        <v>0.89994875736612867</v>
      </c>
      <c r="AI14" s="26"/>
      <c r="AJ14" s="49"/>
      <c r="AK14" s="26"/>
      <c r="AL14" s="26"/>
      <c r="AM14" s="26"/>
      <c r="AN14" s="31"/>
      <c r="AO14" s="26"/>
      <c r="AP14" s="35"/>
      <c r="AQ14" s="24" t="s">
        <v>216</v>
      </c>
      <c r="AR14" s="32"/>
      <c r="AS14" s="32"/>
      <c r="AT14" s="33"/>
      <c r="AU14" s="35"/>
      <c r="AV14" s="32"/>
      <c r="AW14" s="35"/>
      <c r="AX14" s="32">
        <v>42404</v>
      </c>
      <c r="AY14" s="83">
        <v>1170830</v>
      </c>
      <c r="AZ14" s="32">
        <v>42431</v>
      </c>
      <c r="BA14" s="83">
        <v>1170830</v>
      </c>
      <c r="BB14" s="32">
        <v>42465</v>
      </c>
      <c r="BC14" s="83">
        <v>1170830</v>
      </c>
      <c r="BD14" s="32">
        <v>42493</v>
      </c>
      <c r="BE14" s="83">
        <v>1170830</v>
      </c>
      <c r="BF14" s="32">
        <v>42529</v>
      </c>
      <c r="BG14" s="83">
        <v>1170830</v>
      </c>
      <c r="BH14" s="32">
        <v>42556</v>
      </c>
      <c r="BI14" s="83">
        <v>1170830</v>
      </c>
      <c r="BJ14" s="32">
        <v>42587</v>
      </c>
      <c r="BK14" s="83">
        <v>1170830</v>
      </c>
      <c r="BL14" s="32">
        <v>42618</v>
      </c>
      <c r="BM14" s="83">
        <v>1170830</v>
      </c>
    </row>
    <row r="15" spans="1:65" ht="29.25" customHeight="1">
      <c r="A15" s="24">
        <v>9</v>
      </c>
      <c r="B15" s="26" t="s">
        <v>75</v>
      </c>
      <c r="C15" s="26" t="s">
        <v>103</v>
      </c>
      <c r="D15" s="25">
        <v>42374</v>
      </c>
      <c r="E15" s="26" t="s">
        <v>52</v>
      </c>
      <c r="F15" s="26" t="s">
        <v>147</v>
      </c>
      <c r="G15" s="27" t="s">
        <v>104</v>
      </c>
      <c r="H15" s="27" t="str">
        <f t="shared" si="0"/>
        <v>2016년도 통합홈페이지 유지보수 용역</v>
      </c>
      <c r="I15" s="27" t="s">
        <v>105</v>
      </c>
      <c r="J15" s="28">
        <v>12000000</v>
      </c>
      <c r="K15" s="29"/>
      <c r="L15" s="27"/>
      <c r="M15" s="37"/>
      <c r="N15" s="26"/>
      <c r="O15" s="26"/>
      <c r="P15" s="26"/>
      <c r="Q15" s="26"/>
      <c r="R15" s="60"/>
      <c r="S15" s="43"/>
      <c r="T15" s="29"/>
      <c r="U15" s="27"/>
      <c r="V15" s="27"/>
      <c r="W15" s="27"/>
      <c r="X15" s="43"/>
      <c r="Y15" s="29"/>
      <c r="Z15" s="27" t="s">
        <v>106</v>
      </c>
      <c r="AA15" s="26" t="s">
        <v>915</v>
      </c>
      <c r="AB15" s="27" t="s">
        <v>107</v>
      </c>
      <c r="AC15" s="27"/>
      <c r="AD15" s="25">
        <v>42381</v>
      </c>
      <c r="AE15" s="25">
        <v>42381</v>
      </c>
      <c r="AF15" s="25">
        <v>42735</v>
      </c>
      <c r="AG15" s="28">
        <v>11040000</v>
      </c>
      <c r="AH15" s="62">
        <f t="shared" si="1"/>
        <v>0.92</v>
      </c>
      <c r="AI15" s="26"/>
      <c r="AJ15" s="49"/>
      <c r="AK15" s="26"/>
      <c r="AL15" s="26"/>
      <c r="AM15" s="26"/>
      <c r="AN15" s="31"/>
      <c r="AO15" s="26"/>
      <c r="AP15" s="35"/>
      <c r="AQ15" s="24" t="str">
        <f t="shared" ref="AQ15:AQ30" si="3">C15</f>
        <v>이인철</v>
      </c>
      <c r="AR15" s="32"/>
      <c r="AS15" s="32"/>
      <c r="AT15" s="33"/>
      <c r="AU15" s="35"/>
      <c r="AV15" s="32"/>
      <c r="AW15" s="35"/>
      <c r="AX15" s="32">
        <v>42404</v>
      </c>
      <c r="AY15" s="83">
        <v>920000</v>
      </c>
      <c r="AZ15" s="32">
        <v>42431</v>
      </c>
      <c r="BA15" s="83">
        <v>920000</v>
      </c>
      <c r="BB15" s="32">
        <v>42465</v>
      </c>
      <c r="BC15" s="83">
        <v>920000</v>
      </c>
      <c r="BD15" s="32">
        <v>42493</v>
      </c>
      <c r="BE15" s="83">
        <v>920000</v>
      </c>
      <c r="BF15" s="32">
        <v>42529</v>
      </c>
      <c r="BG15" s="83">
        <v>920000</v>
      </c>
      <c r="BH15" s="32">
        <v>42559</v>
      </c>
      <c r="BI15" s="83">
        <v>920000</v>
      </c>
      <c r="BJ15" s="32">
        <v>42587</v>
      </c>
      <c r="BK15" s="83">
        <v>920000</v>
      </c>
      <c r="BL15" s="32">
        <v>42619</v>
      </c>
      <c r="BM15" s="83">
        <v>920000</v>
      </c>
    </row>
    <row r="16" spans="1:65" ht="29.25" customHeight="1">
      <c r="A16" s="24">
        <v>10</v>
      </c>
      <c r="B16" s="26" t="s">
        <v>75</v>
      </c>
      <c r="C16" s="26" t="s">
        <v>103</v>
      </c>
      <c r="D16" s="25">
        <v>42374</v>
      </c>
      <c r="E16" s="26" t="s">
        <v>52</v>
      </c>
      <c r="F16" s="26" t="s">
        <v>147</v>
      </c>
      <c r="G16" s="27" t="s">
        <v>108</v>
      </c>
      <c r="H16" s="27" t="str">
        <f t="shared" si="0"/>
        <v>2016년도 그룹웨어 시스템 유지보수 용역</v>
      </c>
      <c r="I16" s="27" t="s">
        <v>109</v>
      </c>
      <c r="J16" s="28">
        <v>14400000</v>
      </c>
      <c r="K16" s="29"/>
      <c r="L16" s="27"/>
      <c r="M16" s="37"/>
      <c r="N16" s="26"/>
      <c r="O16" s="26"/>
      <c r="P16" s="26"/>
      <c r="Q16" s="26"/>
      <c r="R16" s="60"/>
      <c r="S16" s="43"/>
      <c r="T16" s="29"/>
      <c r="U16" s="27"/>
      <c r="V16" s="27"/>
      <c r="W16" s="27"/>
      <c r="X16" s="43"/>
      <c r="Y16" s="29"/>
      <c r="Z16" s="27" t="s">
        <v>110</v>
      </c>
      <c r="AA16" s="26" t="s">
        <v>111</v>
      </c>
      <c r="AB16" s="27" t="s">
        <v>112</v>
      </c>
      <c r="AC16" s="27"/>
      <c r="AD16" s="25">
        <v>42382</v>
      </c>
      <c r="AE16" s="25">
        <v>42382</v>
      </c>
      <c r="AF16" s="25">
        <v>42735</v>
      </c>
      <c r="AG16" s="28">
        <v>13536000</v>
      </c>
      <c r="AH16" s="62">
        <f t="shared" si="1"/>
        <v>0.94</v>
      </c>
      <c r="AI16" s="26"/>
      <c r="AJ16" s="49"/>
      <c r="AK16" s="26"/>
      <c r="AL16" s="26"/>
      <c r="AM16" s="26"/>
      <c r="AN16" s="31"/>
      <c r="AO16" s="26"/>
      <c r="AP16" s="35"/>
      <c r="AQ16" s="24" t="str">
        <f t="shared" si="3"/>
        <v>이인철</v>
      </c>
      <c r="AR16" s="32"/>
      <c r="AS16" s="32"/>
      <c r="AT16" s="33"/>
      <c r="AU16" s="35"/>
      <c r="AV16" s="32"/>
      <c r="AW16" s="35"/>
      <c r="AX16" s="32">
        <v>42404</v>
      </c>
      <c r="AY16" s="83">
        <v>1128000</v>
      </c>
      <c r="AZ16" s="32">
        <v>42438</v>
      </c>
      <c r="BA16" s="83">
        <v>1128000</v>
      </c>
      <c r="BB16" s="32">
        <v>42468</v>
      </c>
      <c r="BC16" s="83">
        <v>1128000</v>
      </c>
      <c r="BD16" s="32">
        <v>42493</v>
      </c>
      <c r="BE16" s="83">
        <v>1128000</v>
      </c>
      <c r="BF16" s="32">
        <v>42529</v>
      </c>
      <c r="BG16" s="83">
        <v>1128000</v>
      </c>
      <c r="BH16" s="32">
        <v>42559</v>
      </c>
      <c r="BI16" s="83">
        <v>1128000</v>
      </c>
      <c r="BJ16" s="32">
        <v>42587</v>
      </c>
      <c r="BK16" s="83">
        <v>1128000</v>
      </c>
      <c r="BL16" s="32">
        <v>42618</v>
      </c>
      <c r="BM16" s="83">
        <v>1128000</v>
      </c>
    </row>
    <row r="17" spans="1:65" ht="29.25" customHeight="1">
      <c r="A17" s="118">
        <v>11</v>
      </c>
      <c r="B17" s="115" t="s">
        <v>441</v>
      </c>
      <c r="C17" s="115" t="s">
        <v>90</v>
      </c>
      <c r="D17" s="1">
        <v>42380</v>
      </c>
      <c r="E17" s="115" t="s">
        <v>91</v>
      </c>
      <c r="F17" s="115" t="s">
        <v>60</v>
      </c>
      <c r="G17" s="116" t="s">
        <v>92</v>
      </c>
      <c r="H17" s="116" t="str">
        <f t="shared" si="0"/>
        <v>지역문화(만화, 애니) 콘텐츠 활용 만화문화상품(오르골) 제작</v>
      </c>
      <c r="I17" s="116" t="s">
        <v>93</v>
      </c>
      <c r="J17" s="18">
        <v>5220000</v>
      </c>
      <c r="K17" s="117"/>
      <c r="L17" s="116"/>
      <c r="M17" s="20"/>
      <c r="N17" s="115"/>
      <c r="O17" s="115"/>
      <c r="P17" s="115"/>
      <c r="Q17" s="115"/>
      <c r="R17" s="59"/>
      <c r="S17" s="40"/>
      <c r="T17" s="117"/>
      <c r="U17" s="116"/>
      <c r="V17" s="116"/>
      <c r="W17" s="116"/>
      <c r="X17" s="40"/>
      <c r="Y17" s="117"/>
      <c r="Z17" s="116" t="s">
        <v>94</v>
      </c>
      <c r="AA17" s="115" t="s">
        <v>95</v>
      </c>
      <c r="AB17" s="116" t="s">
        <v>96</v>
      </c>
      <c r="AC17" s="116"/>
      <c r="AD17" s="1">
        <v>42382</v>
      </c>
      <c r="AE17" s="1"/>
      <c r="AF17" s="1">
        <v>42419</v>
      </c>
      <c r="AG17" s="18">
        <v>4820000</v>
      </c>
      <c r="AH17" s="61">
        <f t="shared" si="1"/>
        <v>0.92337164750957856</v>
      </c>
      <c r="AI17" s="115"/>
      <c r="AJ17" s="48"/>
      <c r="AK17" s="115"/>
      <c r="AL17" s="115"/>
      <c r="AM17" s="115"/>
      <c r="AN17" s="119"/>
      <c r="AO17" s="115"/>
      <c r="AP17" s="14"/>
      <c r="AQ17" s="118" t="str">
        <f t="shared" si="3"/>
        <v>배은영</v>
      </c>
      <c r="AR17" s="16">
        <v>42395</v>
      </c>
      <c r="AS17" s="16">
        <v>42395</v>
      </c>
      <c r="AT17" s="7"/>
      <c r="AU17" s="14"/>
      <c r="AV17" s="16">
        <v>42396</v>
      </c>
      <c r="AW17" s="14">
        <f t="shared" ref="AW17:AW23" si="4">SUM(AG17-AU17)</f>
        <v>4820000</v>
      </c>
      <c r="AX17" s="92"/>
      <c r="AY17" s="82"/>
      <c r="AZ17" s="75"/>
      <c r="BA17" s="82"/>
      <c r="BB17" s="75"/>
      <c r="BC17" s="82"/>
      <c r="BD17" s="75"/>
      <c r="BE17" s="82"/>
      <c r="BF17" s="75"/>
      <c r="BG17" s="82"/>
      <c r="BH17" s="75"/>
      <c r="BI17" s="82"/>
      <c r="BJ17" s="75"/>
      <c r="BK17" s="82"/>
      <c r="BL17" s="75"/>
      <c r="BM17" s="82"/>
    </row>
    <row r="18" spans="1:65" ht="29.25" customHeight="1">
      <c r="A18" s="118">
        <v>12</v>
      </c>
      <c r="B18" s="115" t="s">
        <v>441</v>
      </c>
      <c r="C18" s="115" t="s">
        <v>90</v>
      </c>
      <c r="D18" s="1">
        <v>42380</v>
      </c>
      <c r="E18" s="115" t="s">
        <v>91</v>
      </c>
      <c r="F18" s="115" t="s">
        <v>60</v>
      </c>
      <c r="G18" s="116" t="s">
        <v>124</v>
      </c>
      <c r="H18" s="116" t="str">
        <f t="shared" si="0"/>
        <v>지역문화(만화, 애니) 콘텐츠 활용 만화문화상품(넥타이) 제작</v>
      </c>
      <c r="I18" s="116" t="s">
        <v>125</v>
      </c>
      <c r="J18" s="18">
        <v>8130000</v>
      </c>
      <c r="K18" s="117"/>
      <c r="L18" s="116"/>
      <c r="M18" s="20"/>
      <c r="N18" s="115"/>
      <c r="O18" s="115"/>
      <c r="P18" s="115"/>
      <c r="Q18" s="115"/>
      <c r="R18" s="59"/>
      <c r="S18" s="40"/>
      <c r="T18" s="117"/>
      <c r="U18" s="116"/>
      <c r="V18" s="116"/>
      <c r="W18" s="116"/>
      <c r="X18" s="40"/>
      <c r="Y18" s="117"/>
      <c r="Z18" s="116" t="s">
        <v>126</v>
      </c>
      <c r="AA18" s="115" t="s">
        <v>127</v>
      </c>
      <c r="AB18" s="116" t="s">
        <v>128</v>
      </c>
      <c r="AC18" s="116"/>
      <c r="AD18" s="1">
        <v>42383</v>
      </c>
      <c r="AE18" s="1"/>
      <c r="AF18" s="1">
        <v>42419</v>
      </c>
      <c r="AG18" s="18">
        <v>7909000</v>
      </c>
      <c r="AH18" s="61">
        <f t="shared" si="1"/>
        <v>0.97281672816728171</v>
      </c>
      <c r="AI18" s="115"/>
      <c r="AJ18" s="48"/>
      <c r="AK18" s="115"/>
      <c r="AL18" s="115"/>
      <c r="AM18" s="115"/>
      <c r="AN18" s="119"/>
      <c r="AO18" s="115"/>
      <c r="AP18" s="14"/>
      <c r="AQ18" s="118" t="str">
        <f t="shared" si="3"/>
        <v>배은영</v>
      </c>
      <c r="AR18" s="16">
        <v>42419</v>
      </c>
      <c r="AS18" s="16">
        <v>42419</v>
      </c>
      <c r="AT18" s="7"/>
      <c r="AU18" s="14"/>
      <c r="AV18" s="16">
        <v>42422</v>
      </c>
      <c r="AW18" s="14">
        <f t="shared" si="4"/>
        <v>7909000</v>
      </c>
      <c r="AX18" s="92"/>
      <c r="AY18" s="82"/>
      <c r="AZ18" s="75"/>
      <c r="BA18" s="82"/>
      <c r="BB18" s="75"/>
      <c r="BC18" s="82"/>
      <c r="BD18" s="75"/>
      <c r="BE18" s="82"/>
      <c r="BF18" s="75"/>
      <c r="BG18" s="82"/>
      <c r="BH18" s="75"/>
      <c r="BI18" s="82"/>
      <c r="BJ18" s="75"/>
      <c r="BK18" s="82"/>
      <c r="BL18" s="75"/>
      <c r="BM18" s="82"/>
    </row>
    <row r="19" spans="1:65" ht="29.25" customHeight="1">
      <c r="A19" s="118">
        <v>13</v>
      </c>
      <c r="B19" s="115" t="s">
        <v>153</v>
      </c>
      <c r="C19" s="115" t="s">
        <v>154</v>
      </c>
      <c r="D19" s="1">
        <v>42383</v>
      </c>
      <c r="E19" s="115" t="s">
        <v>91</v>
      </c>
      <c r="F19" s="115" t="s">
        <v>60</v>
      </c>
      <c r="G19" s="116" t="s">
        <v>155</v>
      </c>
      <c r="H19" s="116" t="str">
        <f t="shared" si="0"/>
        <v>문화부 방문(2106년 예산 및 사업 논의)에 따른 기념품 구입</v>
      </c>
      <c r="I19" s="116" t="s">
        <v>157</v>
      </c>
      <c r="J19" s="18">
        <v>130000</v>
      </c>
      <c r="K19" s="117"/>
      <c r="L19" s="116"/>
      <c r="M19" s="20"/>
      <c r="N19" s="115"/>
      <c r="O19" s="115"/>
      <c r="P19" s="115"/>
      <c r="Q19" s="115"/>
      <c r="R19" s="59"/>
      <c r="S19" s="40"/>
      <c r="T19" s="117"/>
      <c r="U19" s="116"/>
      <c r="V19" s="116"/>
      <c r="W19" s="116"/>
      <c r="X19" s="40"/>
      <c r="Y19" s="117"/>
      <c r="Z19" s="116" t="s">
        <v>158</v>
      </c>
      <c r="AA19" s="115" t="s">
        <v>159</v>
      </c>
      <c r="AB19" s="116" t="s">
        <v>160</v>
      </c>
      <c r="AC19" s="116"/>
      <c r="AD19" s="1">
        <v>42383</v>
      </c>
      <c r="AE19" s="1"/>
      <c r="AF19" s="1">
        <v>42383</v>
      </c>
      <c r="AG19" s="18">
        <v>117000</v>
      </c>
      <c r="AH19" s="61">
        <f t="shared" si="1"/>
        <v>0.9</v>
      </c>
      <c r="AI19" s="115"/>
      <c r="AJ19" s="48"/>
      <c r="AK19" s="115"/>
      <c r="AL19" s="115"/>
      <c r="AM19" s="115"/>
      <c r="AN19" s="119"/>
      <c r="AO19" s="115"/>
      <c r="AP19" s="14"/>
      <c r="AQ19" s="118" t="str">
        <f t="shared" si="3"/>
        <v>임설민</v>
      </c>
      <c r="AR19" s="16">
        <v>42383</v>
      </c>
      <c r="AS19" s="16">
        <v>42383</v>
      </c>
      <c r="AT19" s="7"/>
      <c r="AU19" s="14"/>
      <c r="AV19" s="16">
        <v>42391</v>
      </c>
      <c r="AW19" s="14">
        <f t="shared" si="4"/>
        <v>117000</v>
      </c>
      <c r="AX19" s="92"/>
      <c r="AY19" s="82"/>
      <c r="AZ19" s="75"/>
      <c r="BA19" s="82"/>
      <c r="BB19" s="75"/>
      <c r="BC19" s="82"/>
      <c r="BD19" s="75"/>
      <c r="BE19" s="82"/>
      <c r="BF19" s="75"/>
      <c r="BG19" s="82"/>
      <c r="BH19" s="75"/>
      <c r="BI19" s="82"/>
      <c r="BJ19" s="75"/>
      <c r="BK19" s="82"/>
      <c r="BL19" s="75"/>
      <c r="BM19" s="82"/>
    </row>
    <row r="20" spans="1:65" ht="29.25" customHeight="1">
      <c r="A20" s="118">
        <v>14</v>
      </c>
      <c r="B20" s="115" t="s">
        <v>75</v>
      </c>
      <c r="C20" s="115" t="s">
        <v>76</v>
      </c>
      <c r="D20" s="1">
        <v>42384</v>
      </c>
      <c r="E20" s="115" t="s">
        <v>91</v>
      </c>
      <c r="F20" s="115" t="s">
        <v>60</v>
      </c>
      <c r="G20" s="116" t="s">
        <v>170</v>
      </c>
      <c r="H20" s="116" t="str">
        <f t="shared" si="0"/>
        <v>진흥원 기계실 졸리펌프 수리</v>
      </c>
      <c r="I20" s="116" t="s">
        <v>171</v>
      </c>
      <c r="J20" s="18">
        <v>73700</v>
      </c>
      <c r="K20" s="117"/>
      <c r="L20" s="116"/>
      <c r="M20" s="20"/>
      <c r="N20" s="115"/>
      <c r="O20" s="115"/>
      <c r="P20" s="115"/>
      <c r="Q20" s="115"/>
      <c r="R20" s="59"/>
      <c r="S20" s="40"/>
      <c r="T20" s="117"/>
      <c r="U20" s="116"/>
      <c r="V20" s="116"/>
      <c r="W20" s="116"/>
      <c r="X20" s="40"/>
      <c r="Y20" s="117"/>
      <c r="Z20" s="116" t="s">
        <v>172</v>
      </c>
      <c r="AA20" s="115" t="s">
        <v>173</v>
      </c>
      <c r="AB20" s="116" t="s">
        <v>174</v>
      </c>
      <c r="AC20" s="116"/>
      <c r="AD20" s="1">
        <v>42384</v>
      </c>
      <c r="AE20" s="1">
        <v>42387</v>
      </c>
      <c r="AF20" s="1">
        <v>42387</v>
      </c>
      <c r="AG20" s="18">
        <v>66000</v>
      </c>
      <c r="AH20" s="61">
        <f t="shared" si="1"/>
        <v>0.89552238805970152</v>
      </c>
      <c r="AI20" s="115"/>
      <c r="AJ20" s="48"/>
      <c r="AK20" s="115"/>
      <c r="AL20" s="115"/>
      <c r="AM20" s="115"/>
      <c r="AN20" s="119"/>
      <c r="AO20" s="115"/>
      <c r="AP20" s="14"/>
      <c r="AQ20" s="118" t="str">
        <f t="shared" si="3"/>
        <v>최중국</v>
      </c>
      <c r="AR20" s="16">
        <v>42387</v>
      </c>
      <c r="AS20" s="16">
        <v>42387</v>
      </c>
      <c r="AT20" s="7"/>
      <c r="AU20" s="14"/>
      <c r="AV20" s="16">
        <v>42396</v>
      </c>
      <c r="AW20" s="14">
        <f>SUM(AG20-AU20)</f>
        <v>66000</v>
      </c>
      <c r="AX20" s="92"/>
      <c r="AY20" s="82"/>
      <c r="AZ20" s="75"/>
      <c r="BA20" s="82"/>
      <c r="BB20" s="75"/>
      <c r="BC20" s="82"/>
      <c r="BD20" s="75"/>
      <c r="BE20" s="82"/>
      <c r="BF20" s="75"/>
      <c r="BG20" s="82"/>
      <c r="BH20" s="75"/>
      <c r="BI20" s="82"/>
      <c r="BJ20" s="75"/>
      <c r="BK20" s="82"/>
      <c r="BL20" s="75"/>
      <c r="BM20" s="82"/>
    </row>
    <row r="21" spans="1:65" ht="29.25" customHeight="1">
      <c r="A21" s="24">
        <v>15</v>
      </c>
      <c r="B21" s="26" t="s">
        <v>75</v>
      </c>
      <c r="C21" s="26" t="s">
        <v>103</v>
      </c>
      <c r="D21" s="25">
        <v>42388</v>
      </c>
      <c r="E21" s="26" t="s">
        <v>52</v>
      </c>
      <c r="F21" s="26" t="s">
        <v>60</v>
      </c>
      <c r="G21" s="27" t="s">
        <v>764</v>
      </c>
      <c r="H21" s="27" t="str">
        <f>G21</f>
        <v>2016년도 업무용 PC 유지보수 용역</v>
      </c>
      <c r="I21" s="27" t="s">
        <v>162</v>
      </c>
      <c r="J21" s="28">
        <v>9856000</v>
      </c>
      <c r="K21" s="29"/>
      <c r="L21" s="27"/>
      <c r="M21" s="37"/>
      <c r="N21" s="26"/>
      <c r="O21" s="26"/>
      <c r="P21" s="26"/>
      <c r="Q21" s="26"/>
      <c r="R21" s="60"/>
      <c r="S21" s="43"/>
      <c r="T21" s="29"/>
      <c r="U21" s="27"/>
      <c r="V21" s="27"/>
      <c r="W21" s="27"/>
      <c r="X21" s="43"/>
      <c r="Y21" s="29"/>
      <c r="Z21" s="27" t="s">
        <v>163</v>
      </c>
      <c r="AA21" s="26" t="s">
        <v>164</v>
      </c>
      <c r="AB21" s="27" t="s">
        <v>165</v>
      </c>
      <c r="AC21" s="27"/>
      <c r="AD21" s="25">
        <v>42384</v>
      </c>
      <c r="AE21" s="25">
        <v>42391</v>
      </c>
      <c r="AF21" s="25">
        <v>42735</v>
      </c>
      <c r="AG21" s="28">
        <v>8800000</v>
      </c>
      <c r="AH21" s="62">
        <f>SUM(AG21/J21)</f>
        <v>0.8928571428571429</v>
      </c>
      <c r="AI21" s="26"/>
      <c r="AJ21" s="49"/>
      <c r="AK21" s="26"/>
      <c r="AL21" s="26"/>
      <c r="AM21" s="26"/>
      <c r="AN21" s="31"/>
      <c r="AO21" s="26"/>
      <c r="AP21" s="35"/>
      <c r="AQ21" s="24" t="s">
        <v>216</v>
      </c>
      <c r="AR21" s="32"/>
      <c r="AS21" s="32"/>
      <c r="AT21" s="33"/>
      <c r="AU21" s="35"/>
      <c r="AV21" s="32"/>
      <c r="AW21" s="35"/>
      <c r="AX21" s="32">
        <v>42438</v>
      </c>
      <c r="AY21" s="83">
        <v>800000</v>
      </c>
      <c r="AZ21" s="32">
        <v>42465</v>
      </c>
      <c r="BA21" s="83">
        <v>800000</v>
      </c>
      <c r="BB21" s="32">
        <v>42499</v>
      </c>
      <c r="BC21" s="83">
        <v>800000</v>
      </c>
      <c r="BD21" s="32">
        <v>42529</v>
      </c>
      <c r="BE21" s="83">
        <v>800000</v>
      </c>
      <c r="BF21" s="32">
        <v>42556</v>
      </c>
      <c r="BG21" s="83">
        <v>800000</v>
      </c>
      <c r="BH21" s="32">
        <v>42587</v>
      </c>
      <c r="BI21" s="83">
        <v>800000</v>
      </c>
      <c r="BJ21" s="32"/>
      <c r="BK21" s="83"/>
      <c r="BL21" s="32"/>
      <c r="BM21" s="83"/>
    </row>
    <row r="22" spans="1:65" ht="29.25" customHeight="1">
      <c r="A22" s="118">
        <v>16</v>
      </c>
      <c r="B22" s="115" t="s">
        <v>83</v>
      </c>
      <c r="C22" s="115" t="s">
        <v>84</v>
      </c>
      <c r="D22" s="1">
        <v>42382</v>
      </c>
      <c r="E22" s="115" t="s">
        <v>52</v>
      </c>
      <c r="F22" s="115" t="s">
        <v>60</v>
      </c>
      <c r="G22" s="116" t="s">
        <v>129</v>
      </c>
      <c r="H22" s="116" t="str">
        <f>G22</f>
        <v>꿈의 학교 교육 운영을 위한 3D프린터 용 모델링 제작 용역</v>
      </c>
      <c r="I22" s="116" t="s">
        <v>130</v>
      </c>
      <c r="J22" s="18">
        <v>6600000</v>
      </c>
      <c r="K22" s="117"/>
      <c r="L22" s="116"/>
      <c r="M22" s="20"/>
      <c r="N22" s="115"/>
      <c r="O22" s="115"/>
      <c r="P22" s="115"/>
      <c r="Q22" s="115"/>
      <c r="R22" s="59"/>
      <c r="S22" s="40"/>
      <c r="T22" s="117"/>
      <c r="U22" s="116"/>
      <c r="V22" s="116"/>
      <c r="W22" s="116"/>
      <c r="X22" s="40"/>
      <c r="Y22" s="117"/>
      <c r="Z22" s="116" t="s">
        <v>131</v>
      </c>
      <c r="AA22" s="115" t="s">
        <v>133</v>
      </c>
      <c r="AB22" s="116" t="s">
        <v>132</v>
      </c>
      <c r="AC22" s="116"/>
      <c r="AD22" s="1">
        <v>42387</v>
      </c>
      <c r="AE22" s="1">
        <v>42387</v>
      </c>
      <c r="AF22" s="1">
        <v>42394</v>
      </c>
      <c r="AG22" s="18">
        <v>6000000</v>
      </c>
      <c r="AH22" s="61">
        <f t="shared" ref="AH22:AH48" si="5">SUM(AG22/J22)</f>
        <v>0.90909090909090906</v>
      </c>
      <c r="AI22" s="115"/>
      <c r="AJ22" s="48"/>
      <c r="AK22" s="115"/>
      <c r="AL22" s="115"/>
      <c r="AM22" s="115"/>
      <c r="AN22" s="119"/>
      <c r="AO22" s="115"/>
      <c r="AP22" s="14"/>
      <c r="AQ22" s="118" t="str">
        <f t="shared" ref="AQ22:AQ23" si="6">C22</f>
        <v>안윤선</v>
      </c>
      <c r="AR22" s="16">
        <v>42389</v>
      </c>
      <c r="AS22" s="16">
        <v>42389</v>
      </c>
      <c r="AT22" s="7"/>
      <c r="AU22" s="14"/>
      <c r="AV22" s="16">
        <v>42396</v>
      </c>
      <c r="AW22" s="14">
        <f>SUM(AG22-AU22)</f>
        <v>6000000</v>
      </c>
      <c r="AX22" s="92"/>
      <c r="AY22" s="82"/>
      <c r="AZ22" s="75"/>
      <c r="BA22" s="82"/>
      <c r="BB22" s="75"/>
      <c r="BC22" s="82"/>
      <c r="BD22" s="75"/>
      <c r="BE22" s="82"/>
      <c r="BF22" s="75"/>
      <c r="BG22" s="82"/>
      <c r="BH22" s="75"/>
      <c r="BI22" s="82"/>
      <c r="BJ22" s="75"/>
      <c r="BK22" s="82"/>
      <c r="BL22" s="75"/>
      <c r="BM22" s="82"/>
    </row>
    <row r="23" spans="1:65" ht="29.25" customHeight="1">
      <c r="A23" s="118">
        <v>17</v>
      </c>
      <c r="B23" s="115" t="s">
        <v>441</v>
      </c>
      <c r="C23" s="115" t="s">
        <v>134</v>
      </c>
      <c r="D23" s="1">
        <v>42383</v>
      </c>
      <c r="E23" s="115" t="s">
        <v>91</v>
      </c>
      <c r="F23" s="115" t="s">
        <v>148</v>
      </c>
      <c r="G23" s="116" t="s">
        <v>156</v>
      </c>
      <c r="H23" s="116" t="str">
        <f t="shared" si="0"/>
        <v>만화도시 공간특화 및 홍보를 위한 만화포토존 제작 설치</v>
      </c>
      <c r="I23" s="116" t="s">
        <v>135</v>
      </c>
      <c r="J23" s="18">
        <v>10090000</v>
      </c>
      <c r="K23" s="117"/>
      <c r="L23" s="116"/>
      <c r="M23" s="20"/>
      <c r="N23" s="115"/>
      <c r="O23" s="115"/>
      <c r="P23" s="115"/>
      <c r="Q23" s="115"/>
      <c r="R23" s="59"/>
      <c r="S23" s="40"/>
      <c r="T23" s="117"/>
      <c r="U23" s="116"/>
      <c r="V23" s="116"/>
      <c r="W23" s="116"/>
      <c r="X23" s="40"/>
      <c r="Y23" s="117"/>
      <c r="Z23" s="116" t="s">
        <v>136</v>
      </c>
      <c r="AA23" s="115" t="s">
        <v>137</v>
      </c>
      <c r="AB23" s="116" t="s">
        <v>138</v>
      </c>
      <c r="AC23" s="116"/>
      <c r="AD23" s="1">
        <v>42387</v>
      </c>
      <c r="AE23" s="1"/>
      <c r="AF23" s="1">
        <v>42420</v>
      </c>
      <c r="AG23" s="18">
        <v>10000000</v>
      </c>
      <c r="AH23" s="61">
        <f t="shared" si="5"/>
        <v>0.99108027750247774</v>
      </c>
      <c r="AI23" s="115"/>
      <c r="AJ23" s="48"/>
      <c r="AK23" s="115"/>
      <c r="AL23" s="115"/>
      <c r="AM23" s="115"/>
      <c r="AN23" s="119"/>
      <c r="AO23" s="115"/>
      <c r="AP23" s="14"/>
      <c r="AQ23" s="118" t="str">
        <f t="shared" si="6"/>
        <v>손은양</v>
      </c>
      <c r="AR23" s="16">
        <v>42405</v>
      </c>
      <c r="AS23" s="16">
        <v>42411</v>
      </c>
      <c r="AT23" s="7"/>
      <c r="AU23" s="14"/>
      <c r="AV23" s="16">
        <v>42412</v>
      </c>
      <c r="AW23" s="14">
        <f t="shared" si="4"/>
        <v>10000000</v>
      </c>
      <c r="AX23" s="92"/>
      <c r="AY23" s="82"/>
      <c r="AZ23" s="75"/>
      <c r="BA23" s="82"/>
      <c r="BB23" s="75"/>
      <c r="BC23" s="82"/>
      <c r="BD23" s="75"/>
      <c r="BE23" s="82"/>
      <c r="BF23" s="75"/>
      <c r="BG23" s="82"/>
      <c r="BH23" s="75"/>
      <c r="BI23" s="82"/>
      <c r="BJ23" s="75"/>
      <c r="BK23" s="82"/>
      <c r="BL23" s="75"/>
      <c r="BM23" s="82"/>
    </row>
    <row r="24" spans="1:65" ht="29.25" customHeight="1">
      <c r="A24" s="118">
        <v>18</v>
      </c>
      <c r="B24" s="115" t="s">
        <v>441</v>
      </c>
      <c r="C24" s="115" t="s">
        <v>146</v>
      </c>
      <c r="D24" s="1">
        <v>42384</v>
      </c>
      <c r="E24" s="115" t="s">
        <v>52</v>
      </c>
      <c r="F24" s="115" t="s">
        <v>60</v>
      </c>
      <c r="G24" s="116" t="s">
        <v>149</v>
      </c>
      <c r="H24" s="116" t="str">
        <f t="shared" si="0"/>
        <v>만화졸업앨범 캐리커쳐 국회 전시 용역</v>
      </c>
      <c r="I24" s="116" t="s">
        <v>79</v>
      </c>
      <c r="J24" s="18">
        <v>2596000</v>
      </c>
      <c r="K24" s="117"/>
      <c r="L24" s="116"/>
      <c r="M24" s="20"/>
      <c r="N24" s="115"/>
      <c r="O24" s="115"/>
      <c r="P24" s="115"/>
      <c r="Q24" s="115"/>
      <c r="R24" s="59"/>
      <c r="S24" s="40"/>
      <c r="T24" s="117"/>
      <c r="U24" s="116"/>
      <c r="V24" s="116"/>
      <c r="W24" s="116"/>
      <c r="X24" s="40"/>
      <c r="Y24" s="117"/>
      <c r="Z24" s="116" t="s">
        <v>150</v>
      </c>
      <c r="AA24" s="115" t="s">
        <v>151</v>
      </c>
      <c r="AB24" s="116" t="s">
        <v>152</v>
      </c>
      <c r="AC24" s="116"/>
      <c r="AD24" s="1">
        <v>42387</v>
      </c>
      <c r="AE24" s="1">
        <v>42387</v>
      </c>
      <c r="AF24" s="1">
        <v>42412</v>
      </c>
      <c r="AG24" s="18">
        <v>2497000</v>
      </c>
      <c r="AH24" s="61">
        <f t="shared" si="5"/>
        <v>0.96186440677966101</v>
      </c>
      <c r="AI24" s="115"/>
      <c r="AJ24" s="48"/>
      <c r="AK24" s="115"/>
      <c r="AL24" s="115"/>
      <c r="AM24" s="115"/>
      <c r="AN24" s="119"/>
      <c r="AO24" s="115"/>
      <c r="AP24" s="14"/>
      <c r="AQ24" s="118" t="str">
        <f t="shared" si="3"/>
        <v>이소현</v>
      </c>
      <c r="AR24" s="16">
        <v>42403</v>
      </c>
      <c r="AS24" s="16">
        <v>42404</v>
      </c>
      <c r="AT24" s="7"/>
      <c r="AU24" s="14"/>
      <c r="AV24" s="16">
        <v>42405</v>
      </c>
      <c r="AW24" s="14">
        <f>SUM(AG24-AU24)</f>
        <v>2497000</v>
      </c>
      <c r="AX24" s="92"/>
      <c r="AY24" s="82"/>
      <c r="AZ24" s="75"/>
      <c r="BA24" s="82"/>
      <c r="BB24" s="75"/>
      <c r="BC24" s="82"/>
      <c r="BD24" s="75"/>
      <c r="BE24" s="82"/>
      <c r="BF24" s="75"/>
      <c r="BG24" s="82"/>
      <c r="BH24" s="75"/>
      <c r="BI24" s="82"/>
      <c r="BJ24" s="75"/>
      <c r="BK24" s="82"/>
      <c r="BL24" s="75"/>
      <c r="BM24" s="82"/>
    </row>
    <row r="25" spans="1:65" ht="29.25" customHeight="1">
      <c r="A25" s="118">
        <v>19</v>
      </c>
      <c r="B25" s="115" t="s">
        <v>139</v>
      </c>
      <c r="C25" s="115" t="s">
        <v>140</v>
      </c>
      <c r="D25" s="1">
        <v>42384</v>
      </c>
      <c r="E25" s="115" t="s">
        <v>52</v>
      </c>
      <c r="F25" s="115" t="s">
        <v>148</v>
      </c>
      <c r="G25" s="116" t="s">
        <v>141</v>
      </c>
      <c r="H25" s="116" t="str">
        <f t="shared" si="0"/>
        <v>만화도서관 도서관리 프로그램 유지보수</v>
      </c>
      <c r="I25" s="116" t="s">
        <v>142</v>
      </c>
      <c r="J25" s="18">
        <v>1800000</v>
      </c>
      <c r="K25" s="117"/>
      <c r="L25" s="116"/>
      <c r="M25" s="20"/>
      <c r="N25" s="115"/>
      <c r="O25" s="115"/>
      <c r="P25" s="115"/>
      <c r="Q25" s="115"/>
      <c r="R25" s="59"/>
      <c r="S25" s="40"/>
      <c r="T25" s="117"/>
      <c r="U25" s="116"/>
      <c r="V25" s="116"/>
      <c r="W25" s="116"/>
      <c r="X25" s="40"/>
      <c r="Y25" s="117"/>
      <c r="Z25" s="116" t="s">
        <v>143</v>
      </c>
      <c r="AA25" s="115" t="s">
        <v>144</v>
      </c>
      <c r="AB25" s="116" t="s">
        <v>145</v>
      </c>
      <c r="AC25" s="116"/>
      <c r="AD25" s="1">
        <v>42388</v>
      </c>
      <c r="AE25" s="1">
        <v>42388</v>
      </c>
      <c r="AF25" s="1">
        <v>42429</v>
      </c>
      <c r="AG25" s="18">
        <v>1710000</v>
      </c>
      <c r="AH25" s="61">
        <f t="shared" si="5"/>
        <v>0.95</v>
      </c>
      <c r="AI25" s="115"/>
      <c r="AJ25" s="48"/>
      <c r="AK25" s="115"/>
      <c r="AL25" s="115"/>
      <c r="AM25" s="115"/>
      <c r="AN25" s="119"/>
      <c r="AO25" s="115"/>
      <c r="AP25" s="14"/>
      <c r="AQ25" s="118" t="str">
        <f t="shared" si="3"/>
        <v>김연희</v>
      </c>
      <c r="AR25" s="16">
        <v>42429</v>
      </c>
      <c r="AS25" s="16">
        <v>42429</v>
      </c>
      <c r="AT25" s="7"/>
      <c r="AU25" s="14"/>
      <c r="AV25" s="16">
        <v>42429</v>
      </c>
      <c r="AW25" s="14">
        <f>SUM(AG25-AU25)</f>
        <v>1710000</v>
      </c>
      <c r="AX25" s="92"/>
      <c r="AY25" s="82"/>
      <c r="AZ25" s="75"/>
      <c r="BA25" s="82"/>
      <c r="BB25" s="75"/>
      <c r="BC25" s="82"/>
      <c r="BD25" s="75"/>
      <c r="BE25" s="82"/>
      <c r="BF25" s="75"/>
      <c r="BG25" s="82"/>
      <c r="BH25" s="75"/>
      <c r="BI25" s="82"/>
      <c r="BJ25" s="75"/>
      <c r="BK25" s="82"/>
      <c r="BL25" s="75"/>
      <c r="BM25" s="82"/>
    </row>
    <row r="26" spans="1:65" ht="29.25" customHeight="1">
      <c r="A26" s="118">
        <v>20</v>
      </c>
      <c r="B26" s="115" t="s">
        <v>83</v>
      </c>
      <c r="C26" s="115" t="s">
        <v>176</v>
      </c>
      <c r="D26" s="1">
        <v>42388</v>
      </c>
      <c r="E26" s="115" t="s">
        <v>91</v>
      </c>
      <c r="F26" s="115" t="s">
        <v>60</v>
      </c>
      <c r="G26" s="116" t="s">
        <v>177</v>
      </c>
      <c r="H26" s="116" t="str">
        <f t="shared" si="0"/>
        <v>[나도만화가]체험용지 제작</v>
      </c>
      <c r="I26" s="116" t="s">
        <v>178</v>
      </c>
      <c r="J26" s="18">
        <v>2477000</v>
      </c>
      <c r="K26" s="117"/>
      <c r="L26" s="116"/>
      <c r="M26" s="20"/>
      <c r="N26" s="115"/>
      <c r="O26" s="115"/>
      <c r="P26" s="115"/>
      <c r="Q26" s="115"/>
      <c r="R26" s="59"/>
      <c r="S26" s="40"/>
      <c r="T26" s="117"/>
      <c r="U26" s="116"/>
      <c r="V26" s="116"/>
      <c r="W26" s="116"/>
      <c r="X26" s="40"/>
      <c r="Y26" s="117"/>
      <c r="Z26" s="116" t="s">
        <v>179</v>
      </c>
      <c r="AA26" s="115" t="s">
        <v>180</v>
      </c>
      <c r="AB26" s="116" t="s">
        <v>181</v>
      </c>
      <c r="AC26" s="116"/>
      <c r="AD26" s="1">
        <v>42389</v>
      </c>
      <c r="AE26" s="1"/>
      <c r="AF26" s="1">
        <v>42398</v>
      </c>
      <c r="AG26" s="18">
        <v>2248000</v>
      </c>
      <c r="AH26" s="61">
        <f t="shared" si="5"/>
        <v>0.90754945498587003</v>
      </c>
      <c r="AI26" s="115"/>
      <c r="AJ26" s="48"/>
      <c r="AK26" s="115"/>
      <c r="AL26" s="115"/>
      <c r="AM26" s="115"/>
      <c r="AN26" s="119"/>
      <c r="AO26" s="115"/>
      <c r="AP26" s="14"/>
      <c r="AQ26" s="118" t="str">
        <f t="shared" si="3"/>
        <v>방희정</v>
      </c>
      <c r="AR26" s="16">
        <v>42390</v>
      </c>
      <c r="AS26" s="16">
        <v>42390</v>
      </c>
      <c r="AT26" s="7"/>
      <c r="AU26" s="14"/>
      <c r="AV26" s="16">
        <v>42404</v>
      </c>
      <c r="AW26" s="14">
        <f t="shared" ref="AW26:AW50" si="7">SUM(AG26-AU26)</f>
        <v>2248000</v>
      </c>
      <c r="AX26" s="92"/>
      <c r="AY26" s="82"/>
      <c r="AZ26" s="75"/>
      <c r="BA26" s="82"/>
      <c r="BB26" s="75"/>
      <c r="BC26" s="82"/>
      <c r="BD26" s="75"/>
      <c r="BE26" s="82"/>
      <c r="BF26" s="75"/>
      <c r="BG26" s="82"/>
      <c r="BH26" s="75"/>
      <c r="BI26" s="82"/>
      <c r="BJ26" s="75"/>
      <c r="BK26" s="82"/>
      <c r="BL26" s="75"/>
      <c r="BM26" s="82"/>
    </row>
    <row r="27" spans="1:65" ht="29.25" customHeight="1">
      <c r="A27" s="118">
        <v>21</v>
      </c>
      <c r="B27" s="115" t="s">
        <v>83</v>
      </c>
      <c r="C27" s="115" t="s">
        <v>188</v>
      </c>
      <c r="D27" s="1">
        <v>42389</v>
      </c>
      <c r="E27" s="115" t="s">
        <v>52</v>
      </c>
      <c r="F27" s="115" t="s">
        <v>60</v>
      </c>
      <c r="G27" s="116" t="s">
        <v>189</v>
      </c>
      <c r="H27" s="116" t="str">
        <f t="shared" si="0"/>
        <v>롯데백화점 중동점&lt;우리동네 만화방&gt; 순회전시 물품 운송</v>
      </c>
      <c r="I27" s="116" t="s">
        <v>190</v>
      </c>
      <c r="J27" s="18">
        <v>66000</v>
      </c>
      <c r="K27" s="117"/>
      <c r="L27" s="116"/>
      <c r="M27" s="20"/>
      <c r="N27" s="115"/>
      <c r="O27" s="115"/>
      <c r="P27" s="115"/>
      <c r="Q27" s="115"/>
      <c r="R27" s="59"/>
      <c r="S27" s="40"/>
      <c r="T27" s="117"/>
      <c r="U27" s="116"/>
      <c r="V27" s="116"/>
      <c r="W27" s="116"/>
      <c r="X27" s="40"/>
      <c r="Y27" s="117"/>
      <c r="Z27" s="116" t="s">
        <v>191</v>
      </c>
      <c r="AA27" s="115" t="s">
        <v>192</v>
      </c>
      <c r="AB27" s="116" t="s">
        <v>193</v>
      </c>
      <c r="AC27" s="116"/>
      <c r="AD27" s="1">
        <v>42389</v>
      </c>
      <c r="AE27" s="1">
        <v>42389</v>
      </c>
      <c r="AF27" s="1">
        <v>42389</v>
      </c>
      <c r="AG27" s="18">
        <v>55000</v>
      </c>
      <c r="AH27" s="61">
        <f t="shared" si="5"/>
        <v>0.83333333333333337</v>
      </c>
      <c r="AI27" s="115"/>
      <c r="AJ27" s="48"/>
      <c r="AK27" s="115"/>
      <c r="AL27" s="115"/>
      <c r="AM27" s="115"/>
      <c r="AN27" s="119"/>
      <c r="AO27" s="115"/>
      <c r="AP27" s="14"/>
      <c r="AQ27" s="118" t="str">
        <f t="shared" si="3"/>
        <v>박보라</v>
      </c>
      <c r="AR27" s="16">
        <v>42389</v>
      </c>
      <c r="AS27" s="16">
        <v>42389</v>
      </c>
      <c r="AT27" s="7"/>
      <c r="AU27" s="14"/>
      <c r="AV27" s="16">
        <v>42405</v>
      </c>
      <c r="AW27" s="14">
        <f t="shared" si="7"/>
        <v>55000</v>
      </c>
      <c r="AX27" s="92"/>
      <c r="AY27" s="82"/>
      <c r="AZ27" s="75"/>
      <c r="BA27" s="82"/>
      <c r="BB27" s="75"/>
      <c r="BC27" s="82"/>
      <c r="BD27" s="75"/>
      <c r="BE27" s="82"/>
      <c r="BF27" s="75"/>
      <c r="BG27" s="82"/>
      <c r="BH27" s="75"/>
      <c r="BI27" s="82"/>
      <c r="BJ27" s="75"/>
      <c r="BK27" s="82"/>
      <c r="BL27" s="75"/>
      <c r="BM27" s="82"/>
    </row>
    <row r="28" spans="1:65" ht="29.25" customHeight="1">
      <c r="A28" s="118">
        <v>22</v>
      </c>
      <c r="B28" s="115" t="s">
        <v>75</v>
      </c>
      <c r="C28" s="115" t="s">
        <v>76</v>
      </c>
      <c r="D28" s="1">
        <v>42390</v>
      </c>
      <c r="E28" s="115" t="s">
        <v>52</v>
      </c>
      <c r="F28" s="115" t="s">
        <v>60</v>
      </c>
      <c r="G28" s="116" t="s">
        <v>183</v>
      </c>
      <c r="H28" s="116" t="str">
        <f t="shared" si="0"/>
        <v>만화가의 숲 정화조 청소</v>
      </c>
      <c r="I28" s="116" t="s">
        <v>184</v>
      </c>
      <c r="J28" s="18">
        <v>140000</v>
      </c>
      <c r="K28" s="117"/>
      <c r="L28" s="116"/>
      <c r="M28" s="20"/>
      <c r="N28" s="115"/>
      <c r="O28" s="115"/>
      <c r="P28" s="115"/>
      <c r="Q28" s="115"/>
      <c r="R28" s="59"/>
      <c r="S28" s="40"/>
      <c r="T28" s="117"/>
      <c r="U28" s="116"/>
      <c r="V28" s="116"/>
      <c r="W28" s="116"/>
      <c r="X28" s="40"/>
      <c r="Y28" s="117"/>
      <c r="Z28" s="116" t="s">
        <v>185</v>
      </c>
      <c r="AA28" s="115" t="s">
        <v>186</v>
      </c>
      <c r="AB28" s="116" t="s">
        <v>194</v>
      </c>
      <c r="AC28" s="116"/>
      <c r="AD28" s="1">
        <v>42390</v>
      </c>
      <c r="AE28" s="1">
        <v>42390</v>
      </c>
      <c r="AF28" s="1">
        <v>42419</v>
      </c>
      <c r="AG28" s="18">
        <v>140000</v>
      </c>
      <c r="AH28" s="61">
        <f t="shared" si="5"/>
        <v>1</v>
      </c>
      <c r="AI28" s="115"/>
      <c r="AJ28" s="48"/>
      <c r="AK28" s="115"/>
      <c r="AL28" s="115"/>
      <c r="AM28" s="115"/>
      <c r="AN28" s="119"/>
      <c r="AO28" s="115"/>
      <c r="AP28" s="14"/>
      <c r="AQ28" s="118" t="str">
        <f t="shared" si="3"/>
        <v>최중국</v>
      </c>
      <c r="AR28" s="16">
        <v>42390</v>
      </c>
      <c r="AS28" s="16">
        <v>42390</v>
      </c>
      <c r="AT28" s="7"/>
      <c r="AU28" s="14"/>
      <c r="AV28" s="16">
        <v>42405</v>
      </c>
      <c r="AW28" s="14">
        <f t="shared" si="7"/>
        <v>140000</v>
      </c>
      <c r="AX28" s="92"/>
      <c r="AY28" s="82"/>
      <c r="AZ28" s="75"/>
      <c r="BA28" s="82"/>
      <c r="BB28" s="75"/>
      <c r="BC28" s="82"/>
      <c r="BD28" s="75"/>
      <c r="BE28" s="82"/>
      <c r="BF28" s="75"/>
      <c r="BG28" s="82"/>
      <c r="BH28" s="75"/>
      <c r="BI28" s="82"/>
      <c r="BJ28" s="75"/>
      <c r="BK28" s="82"/>
      <c r="BL28" s="75"/>
      <c r="BM28" s="82"/>
    </row>
    <row r="29" spans="1:65" ht="29.25" customHeight="1">
      <c r="A29" s="118">
        <v>23</v>
      </c>
      <c r="B29" s="115" t="s">
        <v>139</v>
      </c>
      <c r="C29" s="115" t="s">
        <v>166</v>
      </c>
      <c r="D29" s="1">
        <v>42394</v>
      </c>
      <c r="E29" s="115" t="s">
        <v>91</v>
      </c>
      <c r="F29" s="115" t="s">
        <v>60</v>
      </c>
      <c r="G29" s="116" t="s">
        <v>175</v>
      </c>
      <c r="H29" s="116" t="str">
        <f t="shared" si="0"/>
        <v>2015년 만화포럼 자료집 만화포럼 칸2015 제작</v>
      </c>
      <c r="I29" s="116" t="s">
        <v>167</v>
      </c>
      <c r="J29" s="18">
        <v>7470000</v>
      </c>
      <c r="K29" s="117"/>
      <c r="L29" s="116"/>
      <c r="M29" s="20"/>
      <c r="N29" s="115"/>
      <c r="O29" s="115"/>
      <c r="P29" s="115"/>
      <c r="Q29" s="115"/>
      <c r="R29" s="59"/>
      <c r="S29" s="40"/>
      <c r="T29" s="117"/>
      <c r="U29" s="116"/>
      <c r="V29" s="116"/>
      <c r="W29" s="116"/>
      <c r="X29" s="40"/>
      <c r="Y29" s="117"/>
      <c r="Z29" s="116" t="s">
        <v>168</v>
      </c>
      <c r="AA29" s="115" t="s">
        <v>182</v>
      </c>
      <c r="AB29" s="116" t="s">
        <v>169</v>
      </c>
      <c r="AC29" s="116"/>
      <c r="AD29" s="1">
        <v>42395</v>
      </c>
      <c r="AE29" s="1"/>
      <c r="AF29" s="1">
        <v>42419</v>
      </c>
      <c r="AG29" s="18">
        <v>7000000</v>
      </c>
      <c r="AH29" s="61">
        <f t="shared" si="5"/>
        <v>0.93708165997322623</v>
      </c>
      <c r="AI29" s="115" t="s">
        <v>210</v>
      </c>
      <c r="AJ29" s="16">
        <v>42411</v>
      </c>
      <c r="AK29" s="115" t="s">
        <v>211</v>
      </c>
      <c r="AL29" s="115"/>
      <c r="AM29" s="115"/>
      <c r="AN29" s="119"/>
      <c r="AO29" s="115"/>
      <c r="AP29" s="50">
        <v>7200000</v>
      </c>
      <c r="AQ29" s="118" t="str">
        <f t="shared" si="3"/>
        <v>김미순</v>
      </c>
      <c r="AR29" s="16">
        <v>42419</v>
      </c>
      <c r="AS29" s="16">
        <v>42419</v>
      </c>
      <c r="AT29" s="7"/>
      <c r="AU29" s="14"/>
      <c r="AV29" s="16">
        <v>42426</v>
      </c>
      <c r="AW29" s="14">
        <f>SUM(AP29-AU29)</f>
        <v>7200000</v>
      </c>
      <c r="AX29" s="92"/>
      <c r="AY29" s="82"/>
      <c r="AZ29" s="75"/>
      <c r="BA29" s="82"/>
      <c r="BB29" s="75"/>
      <c r="BC29" s="82"/>
      <c r="BD29" s="75"/>
      <c r="BE29" s="82"/>
      <c r="BF29" s="75"/>
      <c r="BG29" s="82"/>
      <c r="BH29" s="75"/>
      <c r="BI29" s="82"/>
      <c r="BJ29" s="75"/>
      <c r="BK29" s="82"/>
      <c r="BL29" s="75"/>
      <c r="BM29" s="82"/>
    </row>
    <row r="30" spans="1:65" ht="29.25" customHeight="1">
      <c r="A30" s="118">
        <v>24</v>
      </c>
      <c r="B30" s="115" t="s">
        <v>75</v>
      </c>
      <c r="C30" s="115" t="s">
        <v>216</v>
      </c>
      <c r="D30" s="1">
        <v>42401</v>
      </c>
      <c r="E30" s="115" t="s">
        <v>91</v>
      </c>
      <c r="F30" s="115" t="s">
        <v>60</v>
      </c>
      <c r="G30" s="116" t="s">
        <v>217</v>
      </c>
      <c r="H30" s="116" t="str">
        <f t="shared" si="0"/>
        <v>비즈니스센터 1층 BIFAN측 여자화장실 조명 자동점명 스위치 구입 설치</v>
      </c>
      <c r="I30" s="116" t="s">
        <v>218</v>
      </c>
      <c r="J30" s="18">
        <v>181500</v>
      </c>
      <c r="K30" s="117"/>
      <c r="L30" s="116"/>
      <c r="M30" s="20"/>
      <c r="N30" s="115"/>
      <c r="O30" s="115"/>
      <c r="P30" s="115"/>
      <c r="Q30" s="115"/>
      <c r="R30" s="59"/>
      <c r="S30" s="40"/>
      <c r="T30" s="117"/>
      <c r="U30" s="116"/>
      <c r="V30" s="116"/>
      <c r="W30" s="116"/>
      <c r="X30" s="40"/>
      <c r="Y30" s="117"/>
      <c r="Z30" s="116" t="s">
        <v>219</v>
      </c>
      <c r="AA30" s="115" t="s">
        <v>220</v>
      </c>
      <c r="AB30" s="116" t="s">
        <v>221</v>
      </c>
      <c r="AC30" s="116"/>
      <c r="AD30" s="1">
        <v>42401</v>
      </c>
      <c r="AE30" s="1"/>
      <c r="AF30" s="1">
        <v>42410</v>
      </c>
      <c r="AG30" s="18">
        <v>165000</v>
      </c>
      <c r="AH30" s="61">
        <f t="shared" si="5"/>
        <v>0.90909090909090906</v>
      </c>
      <c r="AI30" s="115"/>
      <c r="AJ30" s="48"/>
      <c r="AK30" s="115"/>
      <c r="AL30" s="115"/>
      <c r="AM30" s="115"/>
      <c r="AN30" s="119"/>
      <c r="AO30" s="115"/>
      <c r="AP30" s="14"/>
      <c r="AQ30" s="118" t="str">
        <f t="shared" si="3"/>
        <v>김광수</v>
      </c>
      <c r="AR30" s="16">
        <v>42402</v>
      </c>
      <c r="AS30" s="16">
        <v>42402</v>
      </c>
      <c r="AT30" s="7"/>
      <c r="AU30" s="14"/>
      <c r="AV30" s="16">
        <v>42415</v>
      </c>
      <c r="AW30" s="14">
        <f>SUM(AG30-AU30)</f>
        <v>165000</v>
      </c>
      <c r="AX30" s="92"/>
      <c r="AY30" s="82"/>
      <c r="AZ30" s="75"/>
      <c r="BA30" s="82"/>
      <c r="BB30" s="75"/>
      <c r="BC30" s="82"/>
      <c r="BD30" s="75"/>
      <c r="BE30" s="82"/>
      <c r="BF30" s="75"/>
      <c r="BG30" s="82"/>
      <c r="BH30" s="75"/>
      <c r="BI30" s="82"/>
      <c r="BJ30" s="75"/>
      <c r="BK30" s="82"/>
      <c r="BL30" s="75"/>
      <c r="BM30" s="82"/>
    </row>
    <row r="31" spans="1:65" ht="29.25" customHeight="1">
      <c r="A31" s="118">
        <v>25</v>
      </c>
      <c r="B31" s="115" t="s">
        <v>75</v>
      </c>
      <c r="C31" s="115" t="s">
        <v>216</v>
      </c>
      <c r="D31" s="1">
        <v>42401</v>
      </c>
      <c r="E31" s="115" t="s">
        <v>91</v>
      </c>
      <c r="F31" s="115" t="s">
        <v>60</v>
      </c>
      <c r="G31" s="116" t="s">
        <v>222</v>
      </c>
      <c r="H31" s="116" t="str">
        <f t="shared" si="0"/>
        <v>진흥원 3층 표지판낼 부품 구입 설치</v>
      </c>
      <c r="I31" s="116" t="s">
        <v>223</v>
      </c>
      <c r="J31" s="18">
        <v>176000</v>
      </c>
      <c r="K31" s="117"/>
      <c r="L31" s="116"/>
      <c r="M31" s="20"/>
      <c r="N31" s="115"/>
      <c r="O31" s="115"/>
      <c r="P31" s="115"/>
      <c r="Q31" s="115"/>
      <c r="R31" s="59"/>
      <c r="S31" s="40"/>
      <c r="T31" s="117"/>
      <c r="U31" s="116"/>
      <c r="V31" s="116"/>
      <c r="W31" s="116"/>
      <c r="X31" s="40"/>
      <c r="Y31" s="117"/>
      <c r="Z31" s="116" t="s">
        <v>100</v>
      </c>
      <c r="AA31" s="115" t="s">
        <v>101</v>
      </c>
      <c r="AB31" s="116" t="s">
        <v>102</v>
      </c>
      <c r="AC31" s="116"/>
      <c r="AD31" s="1">
        <v>42401</v>
      </c>
      <c r="AE31" s="1"/>
      <c r="AF31" s="1">
        <v>42410</v>
      </c>
      <c r="AG31" s="18">
        <v>165000</v>
      </c>
      <c r="AH31" s="61">
        <f t="shared" si="5"/>
        <v>0.9375</v>
      </c>
      <c r="AI31" s="115"/>
      <c r="AJ31" s="48"/>
      <c r="AK31" s="115"/>
      <c r="AL31" s="115"/>
      <c r="AM31" s="115"/>
      <c r="AN31" s="119"/>
      <c r="AO31" s="115"/>
      <c r="AP31" s="14"/>
      <c r="AQ31" s="118" t="str">
        <f>C31</f>
        <v>김광수</v>
      </c>
      <c r="AR31" s="16">
        <v>42402</v>
      </c>
      <c r="AS31" s="16">
        <v>42402</v>
      </c>
      <c r="AT31" s="7"/>
      <c r="AU31" s="14"/>
      <c r="AV31" s="16">
        <v>42402</v>
      </c>
      <c r="AW31" s="14">
        <f>SUM(AG31-AU31)</f>
        <v>165000</v>
      </c>
      <c r="AX31" s="92"/>
      <c r="AY31" s="82"/>
      <c r="AZ31" s="75"/>
      <c r="BA31" s="82"/>
      <c r="BB31" s="75"/>
      <c r="BC31" s="82"/>
      <c r="BD31" s="75"/>
      <c r="BE31" s="82"/>
      <c r="BF31" s="75"/>
      <c r="BG31" s="82"/>
      <c r="BH31" s="75"/>
      <c r="BI31" s="82"/>
      <c r="BJ31" s="75"/>
      <c r="BK31" s="82"/>
      <c r="BL31" s="75"/>
      <c r="BM31" s="82"/>
    </row>
    <row r="32" spans="1:65" ht="29.25" customHeight="1">
      <c r="A32" s="118">
        <v>26</v>
      </c>
      <c r="B32" s="115" t="s">
        <v>75</v>
      </c>
      <c r="C32" s="115" t="s">
        <v>103</v>
      </c>
      <c r="D32" s="1">
        <v>42396</v>
      </c>
      <c r="E32" s="115" t="s">
        <v>195</v>
      </c>
      <c r="F32" s="115" t="s">
        <v>60</v>
      </c>
      <c r="G32" s="116" t="s">
        <v>196</v>
      </c>
      <c r="H32" s="116" t="str">
        <f t="shared" si="0"/>
        <v>자료보존 전시실 조성공사</v>
      </c>
      <c r="I32" s="116" t="s">
        <v>197</v>
      </c>
      <c r="J32" s="18">
        <v>10794000</v>
      </c>
      <c r="K32" s="117"/>
      <c r="L32" s="116"/>
      <c r="M32" s="20"/>
      <c r="N32" s="115"/>
      <c r="O32" s="115"/>
      <c r="P32" s="115"/>
      <c r="Q32" s="115"/>
      <c r="R32" s="59"/>
      <c r="S32" s="40"/>
      <c r="T32" s="117"/>
      <c r="U32" s="116"/>
      <c r="V32" s="116"/>
      <c r="W32" s="116"/>
      <c r="X32" s="40"/>
      <c r="Y32" s="117"/>
      <c r="Z32" s="116" t="s">
        <v>198</v>
      </c>
      <c r="AA32" s="115" t="s">
        <v>199</v>
      </c>
      <c r="AB32" s="116" t="s">
        <v>200</v>
      </c>
      <c r="AC32" s="116"/>
      <c r="AD32" s="1">
        <v>42403</v>
      </c>
      <c r="AE32" s="1">
        <v>42403</v>
      </c>
      <c r="AF32" s="1">
        <v>42416</v>
      </c>
      <c r="AG32" s="18">
        <v>10260000</v>
      </c>
      <c r="AH32" s="61">
        <f t="shared" si="5"/>
        <v>0.9505280711506392</v>
      </c>
      <c r="AI32" s="115"/>
      <c r="AJ32" s="48"/>
      <c r="AK32" s="115"/>
      <c r="AL32" s="115"/>
      <c r="AM32" s="115"/>
      <c r="AN32" s="119"/>
      <c r="AO32" s="115"/>
      <c r="AP32" s="14"/>
      <c r="AQ32" s="118" t="str">
        <f t="shared" ref="AQ32:AQ41" si="8">C32</f>
        <v>이인철</v>
      </c>
      <c r="AR32" s="16">
        <v>42416</v>
      </c>
      <c r="AS32" s="16">
        <v>42416</v>
      </c>
      <c r="AT32" s="7"/>
      <c r="AU32" s="14"/>
      <c r="AV32" s="16">
        <v>42416</v>
      </c>
      <c r="AW32" s="14">
        <f t="shared" si="7"/>
        <v>10260000</v>
      </c>
      <c r="AX32" s="92"/>
      <c r="AY32" s="82"/>
      <c r="AZ32" s="75"/>
      <c r="BA32" s="82"/>
      <c r="BB32" s="75"/>
      <c r="BC32" s="82"/>
      <c r="BD32" s="75"/>
      <c r="BE32" s="82"/>
      <c r="BF32" s="75"/>
      <c r="BG32" s="82"/>
      <c r="BH32" s="75"/>
      <c r="BI32" s="82"/>
      <c r="BJ32" s="75"/>
      <c r="BK32" s="82"/>
      <c r="BL32" s="75"/>
      <c r="BM32" s="82"/>
    </row>
    <row r="33" spans="1:65" ht="29.25" customHeight="1">
      <c r="A33" s="118">
        <v>27</v>
      </c>
      <c r="B33" s="115" t="s">
        <v>201</v>
      </c>
      <c r="C33" s="115" t="s">
        <v>202</v>
      </c>
      <c r="D33" s="1">
        <v>42399</v>
      </c>
      <c r="E33" s="115" t="s">
        <v>91</v>
      </c>
      <c r="F33" s="115" t="s">
        <v>60</v>
      </c>
      <c r="G33" s="116" t="s">
        <v>203</v>
      </c>
      <c r="H33" s="116" t="str">
        <f t="shared" si="0"/>
        <v>현장형 창조인재 양성사업 교육생 작품집 제작</v>
      </c>
      <c r="I33" s="116" t="s">
        <v>204</v>
      </c>
      <c r="J33" s="18">
        <v>13425500</v>
      </c>
      <c r="K33" s="117"/>
      <c r="L33" s="116"/>
      <c r="M33" s="20"/>
      <c r="N33" s="115"/>
      <c r="O33" s="115"/>
      <c r="P33" s="115"/>
      <c r="Q33" s="115"/>
      <c r="R33" s="59"/>
      <c r="S33" s="40"/>
      <c r="T33" s="117"/>
      <c r="U33" s="116"/>
      <c r="V33" s="116"/>
      <c r="W33" s="116"/>
      <c r="X33" s="40"/>
      <c r="Y33" s="117"/>
      <c r="Z33" s="116" t="s">
        <v>168</v>
      </c>
      <c r="AA33" s="115" t="s">
        <v>182</v>
      </c>
      <c r="AB33" s="116" t="s">
        <v>169</v>
      </c>
      <c r="AC33" s="116"/>
      <c r="AD33" s="1">
        <v>42403</v>
      </c>
      <c r="AE33" s="1"/>
      <c r="AF33" s="1">
        <v>42423</v>
      </c>
      <c r="AG33" s="18">
        <v>12500000</v>
      </c>
      <c r="AH33" s="61">
        <f t="shared" si="5"/>
        <v>0.9310640199620126</v>
      </c>
      <c r="AI33" s="115"/>
      <c r="AJ33" s="48"/>
      <c r="AK33" s="115"/>
      <c r="AL33" s="115"/>
      <c r="AM33" s="115"/>
      <c r="AN33" s="119"/>
      <c r="AO33" s="115"/>
      <c r="AP33" s="14"/>
      <c r="AQ33" s="118" t="str">
        <f t="shared" si="8"/>
        <v>김태훈</v>
      </c>
      <c r="AR33" s="16">
        <v>42423</v>
      </c>
      <c r="AS33" s="16">
        <v>42423</v>
      </c>
      <c r="AT33" s="7"/>
      <c r="AU33" s="14"/>
      <c r="AV33" s="16">
        <v>42424</v>
      </c>
      <c r="AW33" s="14">
        <f t="shared" si="7"/>
        <v>12500000</v>
      </c>
      <c r="AX33" s="92"/>
      <c r="AY33" s="82"/>
      <c r="AZ33" s="75"/>
      <c r="BA33" s="82"/>
      <c r="BB33" s="75"/>
      <c r="BC33" s="82"/>
      <c r="BD33" s="75"/>
      <c r="BE33" s="82"/>
      <c r="BF33" s="75"/>
      <c r="BG33" s="82"/>
      <c r="BH33" s="75"/>
      <c r="BI33" s="82"/>
      <c r="BJ33" s="75"/>
      <c r="BK33" s="82"/>
      <c r="BL33" s="75"/>
      <c r="BM33" s="82"/>
    </row>
    <row r="34" spans="1:65" ht="29.25" customHeight="1">
      <c r="A34" s="118">
        <v>28</v>
      </c>
      <c r="B34" s="115" t="s">
        <v>83</v>
      </c>
      <c r="C34" s="115" t="s">
        <v>205</v>
      </c>
      <c r="D34" s="1">
        <v>42404</v>
      </c>
      <c r="E34" s="115" t="s">
        <v>52</v>
      </c>
      <c r="F34" s="115" t="s">
        <v>60</v>
      </c>
      <c r="G34" s="116" t="s">
        <v>206</v>
      </c>
      <c r="H34" s="116" t="str">
        <f t="shared" si="0"/>
        <v>한국만화박물관 상설전시 전시물 및 그래픽 디자인 용역</v>
      </c>
      <c r="I34" s="116" t="s">
        <v>207</v>
      </c>
      <c r="J34" s="18">
        <v>9500000</v>
      </c>
      <c r="K34" s="117"/>
      <c r="L34" s="116"/>
      <c r="M34" s="20"/>
      <c r="N34" s="115"/>
      <c r="O34" s="115"/>
      <c r="P34" s="115"/>
      <c r="Q34" s="115"/>
      <c r="R34" s="59"/>
      <c r="S34" s="40"/>
      <c r="T34" s="117"/>
      <c r="U34" s="116"/>
      <c r="V34" s="116"/>
      <c r="W34" s="116"/>
      <c r="X34" s="40"/>
      <c r="Y34" s="117"/>
      <c r="Z34" s="116" t="s">
        <v>208</v>
      </c>
      <c r="AA34" s="118" t="s">
        <v>236</v>
      </c>
      <c r="AB34" s="116" t="s">
        <v>212</v>
      </c>
      <c r="AC34" s="116"/>
      <c r="AD34" s="1">
        <v>42405</v>
      </c>
      <c r="AE34" s="1">
        <v>42405</v>
      </c>
      <c r="AF34" s="1">
        <v>42446</v>
      </c>
      <c r="AG34" s="18">
        <v>8550000</v>
      </c>
      <c r="AH34" s="61">
        <f t="shared" si="5"/>
        <v>0.9</v>
      </c>
      <c r="AI34" s="115"/>
      <c r="AJ34" s="48"/>
      <c r="AK34" s="115"/>
      <c r="AL34" s="115"/>
      <c r="AM34" s="115"/>
      <c r="AN34" s="119"/>
      <c r="AO34" s="115"/>
      <c r="AP34" s="14"/>
      <c r="AQ34" s="118" t="str">
        <f t="shared" si="8"/>
        <v>서정임</v>
      </c>
      <c r="AR34" s="16">
        <v>42446</v>
      </c>
      <c r="AS34" s="16">
        <v>42450</v>
      </c>
      <c r="AT34" s="7"/>
      <c r="AU34" s="14"/>
      <c r="AV34" s="16">
        <v>42453</v>
      </c>
      <c r="AW34" s="14">
        <f t="shared" si="7"/>
        <v>8550000</v>
      </c>
      <c r="AX34" s="92"/>
      <c r="AY34" s="82"/>
      <c r="AZ34" s="75"/>
      <c r="BA34" s="82"/>
      <c r="BB34" s="75"/>
      <c r="BC34" s="82"/>
      <c r="BD34" s="75"/>
      <c r="BE34" s="82"/>
      <c r="BF34" s="75"/>
      <c r="BG34" s="82"/>
      <c r="BH34" s="75"/>
      <c r="BI34" s="82"/>
      <c r="BJ34" s="75"/>
      <c r="BK34" s="82"/>
      <c r="BL34" s="75"/>
      <c r="BM34" s="82"/>
    </row>
    <row r="35" spans="1:65" ht="29.25" customHeight="1">
      <c r="A35" s="118">
        <v>29</v>
      </c>
      <c r="B35" s="115" t="s">
        <v>153</v>
      </c>
      <c r="C35" s="115" t="s">
        <v>253</v>
      </c>
      <c r="D35" s="1">
        <v>42412</v>
      </c>
      <c r="E35" s="115" t="s">
        <v>52</v>
      </c>
      <c r="F35" s="115" t="s">
        <v>60</v>
      </c>
      <c r="G35" s="116" t="s">
        <v>254</v>
      </c>
      <c r="H35" s="116" t="str">
        <f t="shared" si="0"/>
        <v>2016년도 제2호 온라인 뉴스레터 제작</v>
      </c>
      <c r="I35" s="116" t="s">
        <v>207</v>
      </c>
      <c r="J35" s="18">
        <v>330000</v>
      </c>
      <c r="K35" s="117"/>
      <c r="L35" s="116"/>
      <c r="M35" s="20"/>
      <c r="N35" s="115"/>
      <c r="O35" s="115"/>
      <c r="P35" s="115"/>
      <c r="Q35" s="115"/>
      <c r="R35" s="59"/>
      <c r="S35" s="40"/>
      <c r="T35" s="117"/>
      <c r="U35" s="116"/>
      <c r="V35" s="116"/>
      <c r="W35" s="116"/>
      <c r="X35" s="40"/>
      <c r="Y35" s="117"/>
      <c r="Z35" s="116" t="s">
        <v>255</v>
      </c>
      <c r="AA35" s="118" t="s">
        <v>256</v>
      </c>
      <c r="AB35" s="116" t="s">
        <v>257</v>
      </c>
      <c r="AC35" s="116"/>
      <c r="AD35" s="1">
        <v>42412</v>
      </c>
      <c r="AE35" s="1">
        <v>42412</v>
      </c>
      <c r="AF35" s="1">
        <v>42418</v>
      </c>
      <c r="AG35" s="18">
        <v>300000</v>
      </c>
      <c r="AH35" s="61">
        <f t="shared" si="5"/>
        <v>0.90909090909090906</v>
      </c>
      <c r="AI35" s="115"/>
      <c r="AJ35" s="48"/>
      <c r="AK35" s="115"/>
      <c r="AL35" s="115"/>
      <c r="AM35" s="115"/>
      <c r="AN35" s="119"/>
      <c r="AO35" s="115"/>
      <c r="AP35" s="14"/>
      <c r="AQ35" s="118" t="str">
        <f t="shared" si="8"/>
        <v>이효재</v>
      </c>
      <c r="AR35" s="16">
        <v>42418</v>
      </c>
      <c r="AS35" s="16">
        <v>42418</v>
      </c>
      <c r="AT35" s="7"/>
      <c r="AU35" s="14"/>
      <c r="AV35" s="16">
        <v>42426</v>
      </c>
      <c r="AW35" s="14">
        <f t="shared" si="7"/>
        <v>300000</v>
      </c>
      <c r="AX35" s="92"/>
      <c r="AY35" s="82"/>
      <c r="AZ35" s="75"/>
      <c r="BA35" s="82"/>
      <c r="BB35" s="75"/>
      <c r="BC35" s="82"/>
      <c r="BD35" s="75"/>
      <c r="BE35" s="82"/>
      <c r="BF35" s="75"/>
      <c r="BG35" s="82"/>
      <c r="BH35" s="75"/>
      <c r="BI35" s="82"/>
      <c r="BJ35" s="75"/>
      <c r="BK35" s="82"/>
      <c r="BL35" s="75"/>
      <c r="BM35" s="82"/>
    </row>
    <row r="36" spans="1:65" ht="29.25" customHeight="1">
      <c r="A36" s="118">
        <v>30</v>
      </c>
      <c r="B36" s="115" t="s">
        <v>83</v>
      </c>
      <c r="C36" s="115" t="s">
        <v>84</v>
      </c>
      <c r="D36" s="1">
        <v>42415</v>
      </c>
      <c r="E36" s="115" t="s">
        <v>91</v>
      </c>
      <c r="F36" s="115" t="s">
        <v>60</v>
      </c>
      <c r="G36" s="116" t="s">
        <v>224</v>
      </c>
      <c r="H36" s="116" t="str">
        <f t="shared" si="0"/>
        <v>한국만화박물관 교구재(텀블러) 구입</v>
      </c>
      <c r="I36" s="116" t="s">
        <v>225</v>
      </c>
      <c r="J36" s="18">
        <v>4380200</v>
      </c>
      <c r="K36" s="117"/>
      <c r="L36" s="116"/>
      <c r="M36" s="20"/>
      <c r="N36" s="115"/>
      <c r="O36" s="115"/>
      <c r="P36" s="115"/>
      <c r="Q36" s="115"/>
      <c r="R36" s="59"/>
      <c r="S36" s="40"/>
      <c r="T36" s="117"/>
      <c r="U36" s="116"/>
      <c r="V36" s="116"/>
      <c r="W36" s="116"/>
      <c r="X36" s="40"/>
      <c r="Y36" s="117"/>
      <c r="Z36" s="116" t="s">
        <v>168</v>
      </c>
      <c r="AA36" s="115" t="s">
        <v>182</v>
      </c>
      <c r="AB36" s="116" t="s">
        <v>169</v>
      </c>
      <c r="AC36" s="116"/>
      <c r="AD36" s="1">
        <v>42417</v>
      </c>
      <c r="AE36" s="1"/>
      <c r="AF36" s="1">
        <v>42425</v>
      </c>
      <c r="AG36" s="18">
        <v>4092000</v>
      </c>
      <c r="AH36" s="61">
        <f t="shared" si="5"/>
        <v>0.93420391762933197</v>
      </c>
      <c r="AI36" s="115"/>
      <c r="AJ36" s="48"/>
      <c r="AK36" s="115"/>
      <c r="AL36" s="115"/>
      <c r="AM36" s="115"/>
      <c r="AN36" s="119"/>
      <c r="AO36" s="115"/>
      <c r="AP36" s="14"/>
      <c r="AQ36" s="118" t="str">
        <f t="shared" si="8"/>
        <v>안윤선</v>
      </c>
      <c r="AR36" s="16">
        <v>42423</v>
      </c>
      <c r="AS36" s="16">
        <v>42423</v>
      </c>
      <c r="AT36" s="7"/>
      <c r="AU36" s="14"/>
      <c r="AV36" s="16">
        <v>42424</v>
      </c>
      <c r="AW36" s="14">
        <f t="shared" si="7"/>
        <v>4092000</v>
      </c>
      <c r="AX36" s="92"/>
      <c r="AY36" s="82"/>
      <c r="AZ36" s="75"/>
      <c r="BA36" s="82"/>
      <c r="BB36" s="75"/>
      <c r="BC36" s="82"/>
      <c r="BD36" s="75"/>
      <c r="BE36" s="82"/>
      <c r="BF36" s="75"/>
      <c r="BG36" s="82"/>
      <c r="BH36" s="75"/>
      <c r="BI36" s="82"/>
      <c r="BJ36" s="75"/>
      <c r="BK36" s="82"/>
      <c r="BL36" s="75"/>
      <c r="BM36" s="82"/>
    </row>
    <row r="37" spans="1:65" ht="29.25" customHeight="1">
      <c r="A37" s="118">
        <v>31</v>
      </c>
      <c r="B37" s="115" t="s">
        <v>83</v>
      </c>
      <c r="C37" s="115" t="s">
        <v>84</v>
      </c>
      <c r="D37" s="1">
        <v>42415</v>
      </c>
      <c r="E37" s="115" t="s">
        <v>91</v>
      </c>
      <c r="F37" s="115" t="s">
        <v>226</v>
      </c>
      <c r="G37" s="116" t="s">
        <v>227</v>
      </c>
      <c r="H37" s="116" t="str">
        <f t="shared" si="0"/>
        <v>한국만화박물관 교구재(홈, 거울잔상 애니 교구) 구입</v>
      </c>
      <c r="I37" s="116" t="s">
        <v>228</v>
      </c>
      <c r="J37" s="18">
        <v>3082750</v>
      </c>
      <c r="K37" s="117"/>
      <c r="L37" s="116"/>
      <c r="M37" s="20"/>
      <c r="N37" s="115"/>
      <c r="O37" s="115"/>
      <c r="P37" s="115"/>
      <c r="Q37" s="115"/>
      <c r="R37" s="59"/>
      <c r="S37" s="40"/>
      <c r="T37" s="117"/>
      <c r="U37" s="116"/>
      <c r="V37" s="116"/>
      <c r="W37" s="116"/>
      <c r="X37" s="40"/>
      <c r="Y37" s="117"/>
      <c r="Z37" s="116" t="s">
        <v>229</v>
      </c>
      <c r="AA37" s="115" t="s">
        <v>230</v>
      </c>
      <c r="AB37" s="116" t="s">
        <v>231</v>
      </c>
      <c r="AC37" s="116"/>
      <c r="AD37" s="1">
        <v>42417</v>
      </c>
      <c r="AE37" s="1"/>
      <c r="AF37" s="1">
        <v>42425</v>
      </c>
      <c r="AG37" s="18">
        <v>2774470</v>
      </c>
      <c r="AH37" s="61">
        <f t="shared" si="5"/>
        <v>0.89999837807152705</v>
      </c>
      <c r="AI37" s="115"/>
      <c r="AJ37" s="48"/>
      <c r="AK37" s="115"/>
      <c r="AL37" s="115"/>
      <c r="AM37" s="115"/>
      <c r="AN37" s="119"/>
      <c r="AO37" s="115"/>
      <c r="AP37" s="14"/>
      <c r="AQ37" s="118" t="str">
        <f t="shared" si="8"/>
        <v>안윤선</v>
      </c>
      <c r="AR37" s="16">
        <v>42423</v>
      </c>
      <c r="AS37" s="16">
        <v>42423</v>
      </c>
      <c r="AT37" s="7"/>
      <c r="AU37" s="14"/>
      <c r="AV37" s="16">
        <v>42424</v>
      </c>
      <c r="AW37" s="14">
        <f t="shared" si="7"/>
        <v>2774470</v>
      </c>
      <c r="AX37" s="92"/>
      <c r="AY37" s="82"/>
      <c r="AZ37" s="75"/>
      <c r="BA37" s="82"/>
      <c r="BB37" s="75"/>
      <c r="BC37" s="82"/>
      <c r="BD37" s="75"/>
      <c r="BE37" s="82"/>
      <c r="BF37" s="75"/>
      <c r="BG37" s="82"/>
      <c r="BH37" s="75"/>
      <c r="BI37" s="82"/>
      <c r="BJ37" s="75"/>
      <c r="BK37" s="82"/>
      <c r="BL37" s="75"/>
      <c r="BM37" s="82"/>
    </row>
    <row r="38" spans="1:65" ht="29.25" customHeight="1">
      <c r="A38" s="118">
        <v>32</v>
      </c>
      <c r="B38" s="115" t="s">
        <v>83</v>
      </c>
      <c r="C38" s="115" t="s">
        <v>259</v>
      </c>
      <c r="D38" s="1">
        <v>42418</v>
      </c>
      <c r="E38" s="115" t="s">
        <v>52</v>
      </c>
      <c r="F38" s="115" t="s">
        <v>60</v>
      </c>
      <c r="G38" s="116" t="s">
        <v>260</v>
      </c>
      <c r="H38" s="116" t="str">
        <f t="shared" si="0"/>
        <v>만화영화상영관 디지털서버 수리</v>
      </c>
      <c r="I38" s="116" t="s">
        <v>261</v>
      </c>
      <c r="J38" s="18">
        <v>3630000</v>
      </c>
      <c r="K38" s="117"/>
      <c r="L38" s="116"/>
      <c r="M38" s="20"/>
      <c r="N38" s="115"/>
      <c r="O38" s="115"/>
      <c r="P38" s="115"/>
      <c r="Q38" s="115"/>
      <c r="R38" s="59"/>
      <c r="S38" s="40"/>
      <c r="T38" s="117"/>
      <c r="U38" s="116"/>
      <c r="V38" s="116"/>
      <c r="W38" s="116"/>
      <c r="X38" s="40"/>
      <c r="Y38" s="117"/>
      <c r="Z38" s="116" t="s">
        <v>262</v>
      </c>
      <c r="AA38" s="115" t="s">
        <v>263</v>
      </c>
      <c r="AB38" s="116" t="s">
        <v>264</v>
      </c>
      <c r="AC38" s="116"/>
      <c r="AD38" s="1">
        <v>42418</v>
      </c>
      <c r="AE38" s="1">
        <v>42418</v>
      </c>
      <c r="AF38" s="1">
        <v>42418</v>
      </c>
      <c r="AG38" s="18">
        <v>3530000</v>
      </c>
      <c r="AH38" s="61">
        <f t="shared" si="5"/>
        <v>0.97245179063360887</v>
      </c>
      <c r="AI38" s="115"/>
      <c r="AJ38" s="48"/>
      <c r="AK38" s="115"/>
      <c r="AL38" s="115"/>
      <c r="AM38" s="115"/>
      <c r="AN38" s="119"/>
      <c r="AO38" s="115"/>
      <c r="AP38" s="14"/>
      <c r="AQ38" s="118" t="str">
        <f t="shared" si="8"/>
        <v>김현재</v>
      </c>
      <c r="AR38" s="16">
        <v>42426</v>
      </c>
      <c r="AS38" s="16">
        <v>42418</v>
      </c>
      <c r="AT38" s="7"/>
      <c r="AU38" s="14"/>
      <c r="AV38" s="16">
        <v>42438</v>
      </c>
      <c r="AW38" s="14">
        <f>SUM(AG38-AU38)</f>
        <v>3530000</v>
      </c>
      <c r="AX38" s="92"/>
      <c r="AY38" s="82"/>
      <c r="AZ38" s="75"/>
      <c r="BA38" s="82"/>
      <c r="BB38" s="75"/>
      <c r="BC38" s="82"/>
      <c r="BD38" s="75"/>
      <c r="BE38" s="82"/>
      <c r="BF38" s="75"/>
      <c r="BG38" s="82"/>
      <c r="BH38" s="75"/>
      <c r="BI38" s="82"/>
      <c r="BJ38" s="75"/>
      <c r="BK38" s="82"/>
      <c r="BL38" s="75"/>
      <c r="BM38" s="82"/>
    </row>
    <row r="39" spans="1:65" ht="29.25" customHeight="1">
      <c r="A39" s="118">
        <v>33</v>
      </c>
      <c r="B39" s="115" t="s">
        <v>201</v>
      </c>
      <c r="C39" s="115" t="s">
        <v>202</v>
      </c>
      <c r="D39" s="1">
        <v>42416</v>
      </c>
      <c r="E39" s="115" t="s">
        <v>52</v>
      </c>
      <c r="F39" s="115" t="s">
        <v>60</v>
      </c>
      <c r="G39" s="116" t="s">
        <v>232</v>
      </c>
      <c r="H39" s="116" t="str">
        <f t="shared" si="0"/>
        <v>현장형 창조인재 양성사업 결과발표회 운영 용역</v>
      </c>
      <c r="I39" s="116" t="s">
        <v>207</v>
      </c>
      <c r="J39" s="18">
        <v>2988700</v>
      </c>
      <c r="K39" s="117"/>
      <c r="L39" s="116"/>
      <c r="M39" s="20"/>
      <c r="N39" s="115"/>
      <c r="O39" s="115"/>
      <c r="P39" s="115"/>
      <c r="Q39" s="115"/>
      <c r="R39" s="59"/>
      <c r="S39" s="40"/>
      <c r="T39" s="117"/>
      <c r="U39" s="116"/>
      <c r="V39" s="116"/>
      <c r="W39" s="116"/>
      <c r="X39" s="40"/>
      <c r="Y39" s="117"/>
      <c r="Z39" s="116" t="s">
        <v>233</v>
      </c>
      <c r="AA39" s="115" t="s">
        <v>234</v>
      </c>
      <c r="AB39" s="116" t="s">
        <v>235</v>
      </c>
      <c r="AC39" s="116"/>
      <c r="AD39" s="1">
        <v>42419</v>
      </c>
      <c r="AE39" s="1">
        <v>42419</v>
      </c>
      <c r="AF39" s="1">
        <v>42423</v>
      </c>
      <c r="AG39" s="18">
        <v>2710400</v>
      </c>
      <c r="AH39" s="61">
        <f t="shared" si="5"/>
        <v>0.90688259109311742</v>
      </c>
      <c r="AI39" s="115"/>
      <c r="AJ39" s="48"/>
      <c r="AK39" s="115"/>
      <c r="AL39" s="115"/>
      <c r="AM39" s="115"/>
      <c r="AN39" s="119"/>
      <c r="AO39" s="115"/>
      <c r="AP39" s="14"/>
      <c r="AQ39" s="118" t="str">
        <f t="shared" si="8"/>
        <v>김태훈</v>
      </c>
      <c r="AR39" s="16">
        <v>42423</v>
      </c>
      <c r="AS39" s="16">
        <v>42423</v>
      </c>
      <c r="AT39" s="7"/>
      <c r="AU39" s="14"/>
      <c r="AV39" s="16">
        <v>42425</v>
      </c>
      <c r="AW39" s="14">
        <f t="shared" si="7"/>
        <v>2710400</v>
      </c>
      <c r="AX39" s="92"/>
      <c r="AY39" s="82"/>
      <c r="AZ39" s="75"/>
      <c r="BA39" s="82"/>
      <c r="BB39" s="75"/>
      <c r="BC39" s="82"/>
      <c r="BD39" s="75"/>
      <c r="BE39" s="82"/>
      <c r="BF39" s="75"/>
      <c r="BG39" s="82"/>
      <c r="BH39" s="75"/>
      <c r="BI39" s="82"/>
      <c r="BJ39" s="75"/>
      <c r="BK39" s="82"/>
      <c r="BL39" s="75"/>
      <c r="BM39" s="82"/>
    </row>
    <row r="40" spans="1:65" ht="29.25" customHeight="1">
      <c r="A40" s="118">
        <v>34</v>
      </c>
      <c r="B40" s="115" t="s">
        <v>58</v>
      </c>
      <c r="C40" s="115" t="s">
        <v>237</v>
      </c>
      <c r="D40" s="1">
        <v>42370</v>
      </c>
      <c r="E40" s="115" t="s">
        <v>247</v>
      </c>
      <c r="F40" s="115" t="s">
        <v>238</v>
      </c>
      <c r="G40" s="116" t="s">
        <v>239</v>
      </c>
      <c r="H40" s="116" t="str">
        <f>G40</f>
        <v>글로벌 웹툰 뱅크 시스템 구축 및 운영 지원 용역</v>
      </c>
      <c r="I40" s="116" t="s">
        <v>240</v>
      </c>
      <c r="J40" s="18">
        <v>500000000</v>
      </c>
      <c r="K40" s="1">
        <v>42356</v>
      </c>
      <c r="L40" s="116" t="s">
        <v>241</v>
      </c>
      <c r="M40" s="20"/>
      <c r="N40" s="115" t="s">
        <v>242</v>
      </c>
      <c r="O40" s="115" t="s">
        <v>117</v>
      </c>
      <c r="P40" s="115" t="s">
        <v>118</v>
      </c>
      <c r="Q40" s="115" t="s">
        <v>243</v>
      </c>
      <c r="R40" s="59">
        <v>500000000</v>
      </c>
      <c r="S40" s="42">
        <v>500000000</v>
      </c>
      <c r="T40" s="117">
        <v>42384</v>
      </c>
      <c r="U40" s="116">
        <v>2</v>
      </c>
      <c r="V40" s="116" t="s">
        <v>244</v>
      </c>
      <c r="W40" s="116" t="s">
        <v>245</v>
      </c>
      <c r="X40" s="42">
        <v>495000000</v>
      </c>
      <c r="Y40" s="117">
        <v>42384</v>
      </c>
      <c r="Z40" s="116" t="s">
        <v>244</v>
      </c>
      <c r="AA40" s="115" t="s">
        <v>246</v>
      </c>
      <c r="AB40" s="116" t="s">
        <v>245</v>
      </c>
      <c r="AC40" s="116">
        <v>1</v>
      </c>
      <c r="AD40" s="1">
        <v>42422</v>
      </c>
      <c r="AE40" s="1">
        <v>42422</v>
      </c>
      <c r="AF40" s="1">
        <v>43100</v>
      </c>
      <c r="AG40" s="18">
        <v>495000000</v>
      </c>
      <c r="AH40" s="61">
        <f t="shared" ref="AH40" si="9">SUM(AG40/S40)</f>
        <v>0.99</v>
      </c>
      <c r="AI40" s="115" t="s">
        <v>811</v>
      </c>
      <c r="AJ40" s="48">
        <v>42593</v>
      </c>
      <c r="AK40" s="115" t="s">
        <v>812</v>
      </c>
      <c r="AL40" s="115"/>
      <c r="AM40" s="115"/>
      <c r="AN40" s="119"/>
      <c r="AO40" s="115"/>
      <c r="AP40" s="14">
        <v>280655900</v>
      </c>
      <c r="AQ40" s="118" t="str">
        <f t="shared" si="8"/>
        <v>서희진</v>
      </c>
      <c r="AR40" s="16">
        <v>42582</v>
      </c>
      <c r="AS40" s="16">
        <v>42594</v>
      </c>
      <c r="AT40" s="7">
        <v>42451</v>
      </c>
      <c r="AU40" s="14">
        <v>224000000</v>
      </c>
      <c r="AV40" s="16"/>
      <c r="AW40" s="14"/>
      <c r="AX40" s="16"/>
      <c r="AY40" s="84"/>
      <c r="AZ40" s="16"/>
      <c r="BA40" s="84"/>
      <c r="BB40" s="16"/>
      <c r="BC40" s="84"/>
      <c r="BD40" s="16"/>
      <c r="BE40" s="84"/>
      <c r="BF40" s="16"/>
      <c r="BG40" s="84"/>
      <c r="BH40" s="16"/>
      <c r="BI40" s="84"/>
      <c r="BJ40" s="16"/>
      <c r="BK40" s="84"/>
      <c r="BL40" s="16"/>
      <c r="BM40" s="84"/>
    </row>
    <row r="41" spans="1:65" ht="29.25" customHeight="1">
      <c r="A41" s="118">
        <v>35</v>
      </c>
      <c r="B41" s="115" t="s">
        <v>201</v>
      </c>
      <c r="C41" s="115" t="s">
        <v>202</v>
      </c>
      <c r="D41" s="1">
        <v>42417</v>
      </c>
      <c r="E41" s="115" t="s">
        <v>52</v>
      </c>
      <c r="F41" s="115" t="s">
        <v>60</v>
      </c>
      <c r="G41" s="116" t="s">
        <v>248</v>
      </c>
      <c r="H41" s="116" t="str">
        <f t="shared" si="0"/>
        <v>현장형 창조인재 양성사업 결과물 홍보공간 조성</v>
      </c>
      <c r="I41" s="116" t="s">
        <v>249</v>
      </c>
      <c r="J41" s="18">
        <v>11882200</v>
      </c>
      <c r="K41" s="117"/>
      <c r="L41" s="116"/>
      <c r="M41" s="20"/>
      <c r="N41" s="115"/>
      <c r="O41" s="115"/>
      <c r="P41" s="115"/>
      <c r="Q41" s="115"/>
      <c r="R41" s="59"/>
      <c r="S41" s="40"/>
      <c r="T41" s="117"/>
      <c r="U41" s="116"/>
      <c r="V41" s="116"/>
      <c r="W41" s="116"/>
      <c r="X41" s="40"/>
      <c r="Y41" s="117"/>
      <c r="Z41" s="116" t="s">
        <v>250</v>
      </c>
      <c r="AA41" s="115" t="s">
        <v>251</v>
      </c>
      <c r="AB41" s="116" t="s">
        <v>252</v>
      </c>
      <c r="AC41" s="116"/>
      <c r="AD41" s="1">
        <v>42422</v>
      </c>
      <c r="AE41" s="1">
        <v>42422</v>
      </c>
      <c r="AF41" s="1">
        <v>42426</v>
      </c>
      <c r="AG41" s="18">
        <v>10901000</v>
      </c>
      <c r="AH41" s="61">
        <f t="shared" si="5"/>
        <v>0.91742269950009259</v>
      </c>
      <c r="AI41" s="115"/>
      <c r="AJ41" s="48"/>
      <c r="AK41" s="115"/>
      <c r="AL41" s="115"/>
      <c r="AM41" s="115"/>
      <c r="AN41" s="119"/>
      <c r="AO41" s="115"/>
      <c r="AP41" s="14"/>
      <c r="AQ41" s="118" t="str">
        <f t="shared" si="8"/>
        <v>김태훈</v>
      </c>
      <c r="AR41" s="16">
        <v>42426</v>
      </c>
      <c r="AS41" s="16">
        <v>42426</v>
      </c>
      <c r="AT41" s="7"/>
      <c r="AU41" s="14"/>
      <c r="AV41" s="16">
        <v>42429</v>
      </c>
      <c r="AW41" s="14">
        <f t="shared" si="7"/>
        <v>10901000</v>
      </c>
      <c r="AX41" s="92"/>
      <c r="AY41" s="82"/>
      <c r="AZ41" s="75"/>
      <c r="BA41" s="82"/>
      <c r="BB41" s="75"/>
      <c r="BC41" s="82"/>
      <c r="BD41" s="75"/>
      <c r="BE41" s="82"/>
      <c r="BF41" s="75"/>
      <c r="BG41" s="82"/>
      <c r="BH41" s="75"/>
      <c r="BI41" s="82"/>
      <c r="BJ41" s="75"/>
      <c r="BK41" s="82"/>
      <c r="BL41" s="75"/>
      <c r="BM41" s="82"/>
    </row>
    <row r="42" spans="1:65" ht="29.25" customHeight="1">
      <c r="A42" s="118">
        <v>36</v>
      </c>
      <c r="B42" s="115" t="s">
        <v>75</v>
      </c>
      <c r="C42" s="115" t="s">
        <v>103</v>
      </c>
      <c r="D42" s="1">
        <v>42423</v>
      </c>
      <c r="E42" s="115" t="s">
        <v>52</v>
      </c>
      <c r="F42" s="115" t="s">
        <v>60</v>
      </c>
      <c r="G42" s="116" t="s">
        <v>265</v>
      </c>
      <c r="H42" s="116" t="str">
        <f>G42</f>
        <v>설맞이 환경정비에 따른 폐품 처리</v>
      </c>
      <c r="I42" s="116" t="s">
        <v>326</v>
      </c>
      <c r="J42" s="18">
        <v>120000</v>
      </c>
      <c r="K42" s="117"/>
      <c r="L42" s="116"/>
      <c r="M42" s="20"/>
      <c r="N42" s="115"/>
      <c r="O42" s="115"/>
      <c r="P42" s="115"/>
      <c r="Q42" s="115"/>
      <c r="R42" s="59"/>
      <c r="S42" s="40"/>
      <c r="T42" s="117"/>
      <c r="U42" s="116"/>
      <c r="V42" s="116"/>
      <c r="W42" s="116"/>
      <c r="X42" s="40"/>
      <c r="Y42" s="117"/>
      <c r="Z42" s="116" t="s">
        <v>266</v>
      </c>
      <c r="AA42" s="115" t="s">
        <v>267</v>
      </c>
      <c r="AB42" s="116" t="s">
        <v>268</v>
      </c>
      <c r="AC42" s="116"/>
      <c r="AD42" s="1">
        <v>42423</v>
      </c>
      <c r="AE42" s="1">
        <v>42431</v>
      </c>
      <c r="AF42" s="1">
        <v>42433</v>
      </c>
      <c r="AG42" s="18">
        <v>100000</v>
      </c>
      <c r="AH42" s="61">
        <f t="shared" si="5"/>
        <v>0.83333333333333337</v>
      </c>
      <c r="AI42" s="115"/>
      <c r="AJ42" s="48"/>
      <c r="AK42" s="115"/>
      <c r="AL42" s="115"/>
      <c r="AM42" s="115"/>
      <c r="AN42" s="119"/>
      <c r="AO42" s="115"/>
      <c r="AP42" s="14"/>
      <c r="AQ42" s="118" t="str">
        <f>C42</f>
        <v>이인철</v>
      </c>
      <c r="AR42" s="16">
        <v>42432</v>
      </c>
      <c r="AS42" s="16">
        <v>42432</v>
      </c>
      <c r="AT42" s="7"/>
      <c r="AU42" s="14"/>
      <c r="AV42" s="16">
        <v>42438</v>
      </c>
      <c r="AW42" s="14">
        <f t="shared" si="7"/>
        <v>100000</v>
      </c>
      <c r="AX42" s="92"/>
      <c r="AY42" s="82"/>
      <c r="AZ42" s="75"/>
      <c r="BA42" s="82"/>
      <c r="BB42" s="75"/>
      <c r="BC42" s="82"/>
      <c r="BD42" s="75"/>
      <c r="BE42" s="82"/>
      <c r="BF42" s="75"/>
      <c r="BG42" s="82"/>
      <c r="BH42" s="75"/>
      <c r="BI42" s="82"/>
      <c r="BJ42" s="75"/>
      <c r="BK42" s="82"/>
      <c r="BL42" s="75"/>
      <c r="BM42" s="82"/>
    </row>
    <row r="43" spans="1:65" ht="29.25" customHeight="1">
      <c r="A43" s="118">
        <v>37</v>
      </c>
      <c r="B43" s="115" t="s">
        <v>83</v>
      </c>
      <c r="C43" s="115" t="s">
        <v>205</v>
      </c>
      <c r="D43" s="1">
        <v>42422</v>
      </c>
      <c r="E43" s="115" t="s">
        <v>52</v>
      </c>
      <c r="F43" s="115" t="s">
        <v>289</v>
      </c>
      <c r="G43" s="116" t="s">
        <v>284</v>
      </c>
      <c r="H43" s="116" t="str">
        <f>G43</f>
        <v>한국만화박물관 상설전시관 4층 크로마키 시스템 개보수용역</v>
      </c>
      <c r="I43" s="116" t="s">
        <v>285</v>
      </c>
      <c r="J43" s="18">
        <v>17500000</v>
      </c>
      <c r="K43" s="117"/>
      <c r="L43" s="116"/>
      <c r="M43" s="20"/>
      <c r="N43" s="115"/>
      <c r="O43" s="115"/>
      <c r="P43" s="115"/>
      <c r="Q43" s="115"/>
      <c r="R43" s="59"/>
      <c r="S43" s="40"/>
      <c r="T43" s="117"/>
      <c r="U43" s="116"/>
      <c r="V43" s="116"/>
      <c r="W43" s="116"/>
      <c r="X43" s="40"/>
      <c r="Y43" s="117"/>
      <c r="Z43" s="116" t="s">
        <v>286</v>
      </c>
      <c r="AA43" s="115" t="s">
        <v>287</v>
      </c>
      <c r="AB43" s="116" t="s">
        <v>288</v>
      </c>
      <c r="AC43" s="116"/>
      <c r="AD43" s="1">
        <v>42425</v>
      </c>
      <c r="AE43" s="1">
        <v>42431</v>
      </c>
      <c r="AF43" s="1">
        <v>42447</v>
      </c>
      <c r="AG43" s="18">
        <v>15730000</v>
      </c>
      <c r="AH43" s="61">
        <f t="shared" si="5"/>
        <v>0.89885714285714291</v>
      </c>
      <c r="AI43" s="115"/>
      <c r="AJ43" s="48"/>
      <c r="AK43" s="115"/>
      <c r="AL43" s="115"/>
      <c r="AM43" s="115"/>
      <c r="AN43" s="119"/>
      <c r="AO43" s="115"/>
      <c r="AP43" s="14"/>
      <c r="AQ43" s="118" t="str">
        <f>C43</f>
        <v>서정임</v>
      </c>
      <c r="AR43" s="16">
        <v>42447</v>
      </c>
      <c r="AS43" s="16">
        <v>42447</v>
      </c>
      <c r="AT43" s="7"/>
      <c r="AU43" s="14"/>
      <c r="AV43" s="16">
        <v>42453</v>
      </c>
      <c r="AW43" s="14">
        <f t="shared" si="7"/>
        <v>15730000</v>
      </c>
      <c r="AX43" s="92"/>
      <c r="AY43" s="82"/>
      <c r="AZ43" s="75"/>
      <c r="BA43" s="82"/>
      <c r="BB43" s="75"/>
      <c r="BC43" s="82"/>
      <c r="BD43" s="75"/>
      <c r="BE43" s="82"/>
      <c r="BF43" s="75"/>
      <c r="BG43" s="82"/>
      <c r="BH43" s="75"/>
      <c r="BI43" s="82"/>
      <c r="BJ43" s="75"/>
      <c r="BK43" s="82"/>
      <c r="BL43" s="75"/>
      <c r="BM43" s="82"/>
    </row>
    <row r="44" spans="1:65" ht="29.25" customHeight="1">
      <c r="A44" s="118">
        <v>38</v>
      </c>
      <c r="B44" s="115" t="s">
        <v>83</v>
      </c>
      <c r="C44" s="115" t="s">
        <v>205</v>
      </c>
      <c r="D44" s="1">
        <v>42422</v>
      </c>
      <c r="E44" s="115" t="s">
        <v>52</v>
      </c>
      <c r="F44" s="115" t="s">
        <v>289</v>
      </c>
      <c r="G44" s="116" t="s">
        <v>290</v>
      </c>
      <c r="H44" s="116" t="str">
        <f t="shared" ref="H44" si="10">G44</f>
        <v>한국만화박물관 상설전시관 모형 전시물 수리용역</v>
      </c>
      <c r="I44" s="116" t="s">
        <v>291</v>
      </c>
      <c r="J44" s="18">
        <v>6170000</v>
      </c>
      <c r="K44" s="117"/>
      <c r="L44" s="116"/>
      <c r="M44" s="20"/>
      <c r="N44" s="115"/>
      <c r="O44" s="115"/>
      <c r="P44" s="115"/>
      <c r="Q44" s="115"/>
      <c r="R44" s="59"/>
      <c r="S44" s="40"/>
      <c r="T44" s="117"/>
      <c r="U44" s="116"/>
      <c r="V44" s="116"/>
      <c r="W44" s="116"/>
      <c r="X44" s="40"/>
      <c r="Y44" s="117"/>
      <c r="Z44" s="116" t="s">
        <v>292</v>
      </c>
      <c r="AA44" s="115" t="s">
        <v>293</v>
      </c>
      <c r="AB44" s="116" t="s">
        <v>294</v>
      </c>
      <c r="AC44" s="116"/>
      <c r="AD44" s="1">
        <v>42426</v>
      </c>
      <c r="AE44" s="1">
        <v>42426</v>
      </c>
      <c r="AF44" s="1">
        <v>42451</v>
      </c>
      <c r="AG44" s="18">
        <v>5500000</v>
      </c>
      <c r="AH44" s="61">
        <f t="shared" si="5"/>
        <v>0.89141004862236628</v>
      </c>
      <c r="AI44" s="115"/>
      <c r="AJ44" s="48"/>
      <c r="AK44" s="115"/>
      <c r="AL44" s="115"/>
      <c r="AM44" s="115"/>
      <c r="AN44" s="119"/>
      <c r="AO44" s="115"/>
      <c r="AP44" s="14"/>
      <c r="AQ44" s="118" t="str">
        <f t="shared" ref="AQ44:AQ48" si="11">C44</f>
        <v>서정임</v>
      </c>
      <c r="AR44" s="16">
        <v>42447</v>
      </c>
      <c r="AS44" s="16">
        <v>42447</v>
      </c>
      <c r="AT44" s="7"/>
      <c r="AU44" s="14"/>
      <c r="AV44" s="16">
        <v>42453</v>
      </c>
      <c r="AW44" s="14">
        <f t="shared" si="7"/>
        <v>5500000</v>
      </c>
      <c r="AX44" s="92"/>
      <c r="AY44" s="82"/>
      <c r="AZ44" s="75"/>
      <c r="BA44" s="82"/>
      <c r="BB44" s="75"/>
      <c r="BC44" s="82"/>
      <c r="BD44" s="75"/>
      <c r="BE44" s="82"/>
      <c r="BF44" s="75"/>
      <c r="BG44" s="82"/>
      <c r="BH44" s="75"/>
      <c r="BI44" s="82"/>
      <c r="BJ44" s="75"/>
      <c r="BK44" s="82"/>
      <c r="BL44" s="75"/>
      <c r="BM44" s="82"/>
    </row>
    <row r="45" spans="1:65" ht="29.25" customHeight="1">
      <c r="A45" s="118">
        <v>39</v>
      </c>
      <c r="B45" s="115" t="s">
        <v>83</v>
      </c>
      <c r="C45" s="115" t="s">
        <v>205</v>
      </c>
      <c r="D45" s="1">
        <v>42426</v>
      </c>
      <c r="E45" s="115" t="s">
        <v>52</v>
      </c>
      <c r="F45" s="115" t="s">
        <v>289</v>
      </c>
      <c r="G45" s="116" t="s">
        <v>307</v>
      </c>
      <c r="H45" s="116" t="str">
        <f>G45</f>
        <v>상설전시관 대형 마우스용 웹툰 영상 제어 시스템 설계 및 설치 용역</v>
      </c>
      <c r="I45" s="116" t="s">
        <v>291</v>
      </c>
      <c r="J45" s="18">
        <v>6600000</v>
      </c>
      <c r="K45" s="117"/>
      <c r="L45" s="116"/>
      <c r="M45" s="20"/>
      <c r="N45" s="115"/>
      <c r="O45" s="115"/>
      <c r="P45" s="115"/>
      <c r="Q45" s="115"/>
      <c r="R45" s="59"/>
      <c r="S45" s="40"/>
      <c r="T45" s="117"/>
      <c r="U45" s="116"/>
      <c r="V45" s="116"/>
      <c r="W45" s="116"/>
      <c r="X45" s="40"/>
      <c r="Y45" s="117"/>
      <c r="Z45" s="116" t="s">
        <v>295</v>
      </c>
      <c r="AA45" s="115" t="s">
        <v>296</v>
      </c>
      <c r="AB45" s="116" t="s">
        <v>297</v>
      </c>
      <c r="AC45" s="116"/>
      <c r="AD45" s="1">
        <v>42429</v>
      </c>
      <c r="AE45" s="1">
        <v>42429</v>
      </c>
      <c r="AF45" s="1">
        <v>42447</v>
      </c>
      <c r="AG45" s="18">
        <v>6000000</v>
      </c>
      <c r="AH45" s="61">
        <f t="shared" si="5"/>
        <v>0.90909090909090906</v>
      </c>
      <c r="AI45" s="115"/>
      <c r="AJ45" s="48"/>
      <c r="AK45" s="115"/>
      <c r="AL45" s="115"/>
      <c r="AM45" s="115"/>
      <c r="AN45" s="119"/>
      <c r="AO45" s="115"/>
      <c r="AP45" s="14"/>
      <c r="AQ45" s="118" t="str">
        <f t="shared" si="11"/>
        <v>서정임</v>
      </c>
      <c r="AR45" s="16">
        <v>42447</v>
      </c>
      <c r="AS45" s="16">
        <v>42447</v>
      </c>
      <c r="AT45" s="7"/>
      <c r="AU45" s="14"/>
      <c r="AV45" s="16">
        <v>42453</v>
      </c>
      <c r="AW45" s="14">
        <f t="shared" si="7"/>
        <v>6000000</v>
      </c>
      <c r="AX45" s="92"/>
      <c r="AY45" s="82"/>
      <c r="AZ45" s="75"/>
      <c r="BA45" s="82"/>
      <c r="BB45" s="75"/>
      <c r="BC45" s="82"/>
      <c r="BD45" s="75"/>
      <c r="BE45" s="82"/>
      <c r="BF45" s="75"/>
      <c r="BG45" s="82"/>
      <c r="BH45" s="75"/>
      <c r="BI45" s="82"/>
      <c r="BJ45" s="75"/>
      <c r="BK45" s="82"/>
      <c r="BL45" s="75"/>
      <c r="BM45" s="82"/>
    </row>
    <row r="46" spans="1:65" ht="29.25" customHeight="1">
      <c r="A46" s="118">
        <v>40</v>
      </c>
      <c r="B46" s="115" t="s">
        <v>83</v>
      </c>
      <c r="C46" s="115" t="s">
        <v>176</v>
      </c>
      <c r="D46" s="1">
        <v>42429</v>
      </c>
      <c r="E46" s="115" t="s">
        <v>52</v>
      </c>
      <c r="F46" s="115" t="s">
        <v>368</v>
      </c>
      <c r="G46" s="116" t="s">
        <v>298</v>
      </c>
      <c r="H46" s="116" t="str">
        <f t="shared" ref="H46:H52" si="12">G46</f>
        <v>한국만화박물관 내부 청소 및 도색 용역</v>
      </c>
      <c r="I46" s="116" t="s">
        <v>299</v>
      </c>
      <c r="J46" s="18">
        <v>13255000</v>
      </c>
      <c r="K46" s="117"/>
      <c r="L46" s="116"/>
      <c r="M46" s="20"/>
      <c r="N46" s="115"/>
      <c r="O46" s="115"/>
      <c r="P46" s="115"/>
      <c r="Q46" s="115"/>
      <c r="R46" s="59"/>
      <c r="S46" s="40"/>
      <c r="T46" s="117"/>
      <c r="U46" s="116"/>
      <c r="V46" s="116"/>
      <c r="W46" s="116"/>
      <c r="X46" s="40"/>
      <c r="Y46" s="117"/>
      <c r="Z46" s="116" t="s">
        <v>300</v>
      </c>
      <c r="AA46" s="115" t="s">
        <v>301</v>
      </c>
      <c r="AB46" s="116" t="s">
        <v>302</v>
      </c>
      <c r="AC46" s="116"/>
      <c r="AD46" s="1">
        <v>42431</v>
      </c>
      <c r="AE46" s="1">
        <v>42433</v>
      </c>
      <c r="AF46" s="1">
        <v>42440</v>
      </c>
      <c r="AG46" s="18">
        <v>11880000</v>
      </c>
      <c r="AH46" s="61">
        <f t="shared" si="5"/>
        <v>0.89626556016597514</v>
      </c>
      <c r="AI46" s="115"/>
      <c r="AJ46" s="48"/>
      <c r="AK46" s="115"/>
      <c r="AL46" s="115"/>
      <c r="AM46" s="115"/>
      <c r="AN46" s="119"/>
      <c r="AO46" s="115"/>
      <c r="AP46" s="14"/>
      <c r="AQ46" s="118" t="str">
        <f t="shared" si="11"/>
        <v>방희정</v>
      </c>
      <c r="AR46" s="16">
        <v>42440</v>
      </c>
      <c r="AS46" s="16">
        <v>42445</v>
      </c>
      <c r="AT46" s="7"/>
      <c r="AU46" s="14"/>
      <c r="AV46" s="16">
        <v>42450</v>
      </c>
      <c r="AW46" s="14">
        <f t="shared" si="7"/>
        <v>11880000</v>
      </c>
      <c r="AX46" s="92"/>
      <c r="AY46" s="82"/>
      <c r="AZ46" s="75"/>
      <c r="BA46" s="82"/>
      <c r="BB46" s="75"/>
      <c r="BC46" s="82"/>
      <c r="BD46" s="75"/>
      <c r="BE46" s="82"/>
      <c r="BF46" s="75"/>
      <c r="BG46" s="82"/>
      <c r="BH46" s="75"/>
      <c r="BI46" s="82"/>
      <c r="BJ46" s="75"/>
      <c r="BK46" s="82"/>
      <c r="BL46" s="75"/>
      <c r="BM46" s="82"/>
    </row>
    <row r="47" spans="1:65" ht="29.25" customHeight="1">
      <c r="A47" s="118">
        <v>41</v>
      </c>
      <c r="B47" s="115" t="s">
        <v>83</v>
      </c>
      <c r="C47" s="115" t="s">
        <v>176</v>
      </c>
      <c r="D47" s="1">
        <v>42429</v>
      </c>
      <c r="E47" s="115" t="s">
        <v>91</v>
      </c>
      <c r="F47" s="115" t="s">
        <v>60</v>
      </c>
      <c r="G47" s="116" t="s">
        <v>303</v>
      </c>
      <c r="H47" s="116" t="str">
        <f t="shared" si="12"/>
        <v>한국만화박물관 현수막 거치대 및 인포메이션 철제프레임 제작</v>
      </c>
      <c r="I47" s="116" t="s">
        <v>304</v>
      </c>
      <c r="J47" s="18">
        <v>2340800</v>
      </c>
      <c r="K47" s="117"/>
      <c r="L47" s="116"/>
      <c r="M47" s="20"/>
      <c r="N47" s="115"/>
      <c r="O47" s="115"/>
      <c r="P47" s="115"/>
      <c r="Q47" s="115"/>
      <c r="R47" s="59"/>
      <c r="S47" s="40"/>
      <c r="T47" s="117"/>
      <c r="U47" s="116"/>
      <c r="V47" s="116"/>
      <c r="W47" s="116"/>
      <c r="X47" s="40"/>
      <c r="Y47" s="117"/>
      <c r="Z47" s="116" t="s">
        <v>305</v>
      </c>
      <c r="AA47" s="115" t="s">
        <v>306</v>
      </c>
      <c r="AB47" s="116" t="s">
        <v>367</v>
      </c>
      <c r="AC47" s="116"/>
      <c r="AD47" s="1">
        <v>42433</v>
      </c>
      <c r="AE47" s="1"/>
      <c r="AF47" s="1">
        <v>42440</v>
      </c>
      <c r="AG47" s="18">
        <v>2111400</v>
      </c>
      <c r="AH47" s="61">
        <f t="shared" si="5"/>
        <v>0.90199931647300069</v>
      </c>
      <c r="AI47" s="115"/>
      <c r="AJ47" s="48"/>
      <c r="AK47" s="115"/>
      <c r="AL47" s="115"/>
      <c r="AM47" s="115"/>
      <c r="AN47" s="119"/>
      <c r="AO47" s="115"/>
      <c r="AP47" s="14"/>
      <c r="AQ47" s="118" t="str">
        <f t="shared" si="11"/>
        <v>방희정</v>
      </c>
      <c r="AR47" s="16">
        <v>42440</v>
      </c>
      <c r="AS47" s="16">
        <v>42453</v>
      </c>
      <c r="AT47" s="7"/>
      <c r="AU47" s="14"/>
      <c r="AV47" s="16">
        <v>42461</v>
      </c>
      <c r="AW47" s="14">
        <f t="shared" si="7"/>
        <v>2111400</v>
      </c>
      <c r="AX47" s="92"/>
      <c r="AY47" s="82"/>
      <c r="AZ47" s="75"/>
      <c r="BA47" s="82"/>
      <c r="BB47" s="75"/>
      <c r="BC47" s="82"/>
      <c r="BD47" s="75"/>
      <c r="BE47" s="82"/>
      <c r="BF47" s="75"/>
      <c r="BG47" s="82"/>
      <c r="BH47" s="75"/>
      <c r="BI47" s="82"/>
      <c r="BJ47" s="75"/>
      <c r="BK47" s="82"/>
      <c r="BL47" s="75"/>
      <c r="BM47" s="82"/>
    </row>
    <row r="48" spans="1:65" ht="29.25" customHeight="1">
      <c r="A48" s="118">
        <v>42</v>
      </c>
      <c r="B48" s="115" t="s">
        <v>83</v>
      </c>
      <c r="C48" s="115" t="s">
        <v>205</v>
      </c>
      <c r="D48" s="1">
        <v>42419</v>
      </c>
      <c r="E48" s="115" t="s">
        <v>195</v>
      </c>
      <c r="F48" s="22" t="s">
        <v>279</v>
      </c>
      <c r="G48" s="116" t="s">
        <v>280</v>
      </c>
      <c r="H48" s="116" t="str">
        <f t="shared" si="12"/>
        <v>한국만화박물관 상설전시 보완공사</v>
      </c>
      <c r="I48" s="116" t="s">
        <v>281</v>
      </c>
      <c r="J48" s="18">
        <v>29471540</v>
      </c>
      <c r="K48" s="117"/>
      <c r="L48" s="23"/>
      <c r="M48" s="20"/>
      <c r="N48" s="115"/>
      <c r="O48" s="23"/>
      <c r="P48" s="115"/>
      <c r="Q48" s="115"/>
      <c r="R48" s="42"/>
      <c r="S48" s="42"/>
      <c r="T48" s="117"/>
      <c r="U48" s="116"/>
      <c r="V48" s="116"/>
      <c r="W48" s="116"/>
      <c r="X48" s="42"/>
      <c r="Y48" s="117"/>
      <c r="Z48" s="116" t="s">
        <v>344</v>
      </c>
      <c r="AA48" s="115" t="s">
        <v>282</v>
      </c>
      <c r="AB48" s="116" t="s">
        <v>283</v>
      </c>
      <c r="AC48" s="116"/>
      <c r="AD48" s="1">
        <v>42436</v>
      </c>
      <c r="AE48" s="1">
        <v>42436</v>
      </c>
      <c r="AF48" s="1">
        <v>42440</v>
      </c>
      <c r="AG48" s="18">
        <v>26400000</v>
      </c>
      <c r="AH48" s="61">
        <f t="shared" si="5"/>
        <v>0.89577945366954015</v>
      </c>
      <c r="AI48" s="115"/>
      <c r="AJ48" s="48"/>
      <c r="AK48" s="115"/>
      <c r="AL48" s="115"/>
      <c r="AM48" s="115"/>
      <c r="AN48" s="119"/>
      <c r="AO48" s="115"/>
      <c r="AP48" s="14"/>
      <c r="AQ48" s="118" t="str">
        <f t="shared" si="11"/>
        <v>서정임</v>
      </c>
      <c r="AR48" s="16">
        <v>42440</v>
      </c>
      <c r="AS48" s="16">
        <v>42445</v>
      </c>
      <c r="AT48" s="7"/>
      <c r="AU48" s="14"/>
      <c r="AV48" s="16">
        <v>42450</v>
      </c>
      <c r="AW48" s="14">
        <f t="shared" si="7"/>
        <v>26400000</v>
      </c>
      <c r="AX48" s="92"/>
      <c r="AY48" s="82"/>
      <c r="AZ48" s="75"/>
      <c r="BA48" s="82"/>
      <c r="BB48" s="75"/>
      <c r="BC48" s="82"/>
      <c r="BD48" s="75"/>
      <c r="BE48" s="82"/>
      <c r="BF48" s="75"/>
      <c r="BG48" s="82"/>
      <c r="BH48" s="75"/>
      <c r="BI48" s="82"/>
      <c r="BJ48" s="75"/>
      <c r="BK48" s="82"/>
      <c r="BL48" s="75"/>
      <c r="BM48" s="82"/>
    </row>
    <row r="49" spans="1:65" ht="29.25" customHeight="1">
      <c r="A49" s="24">
        <v>43</v>
      </c>
      <c r="B49" s="26" t="s">
        <v>139</v>
      </c>
      <c r="C49" s="26" t="s">
        <v>140</v>
      </c>
      <c r="D49" s="25">
        <v>42419</v>
      </c>
      <c r="E49" s="26" t="s">
        <v>91</v>
      </c>
      <c r="F49" s="38" t="s">
        <v>269</v>
      </c>
      <c r="G49" s="27" t="s">
        <v>270</v>
      </c>
      <c r="H49" s="27" t="str">
        <f t="shared" si="12"/>
        <v>만화도서관 2016년도 국내외 도서 및 비도서(연간단가계약) 구입</v>
      </c>
      <c r="I49" s="27" t="s">
        <v>271</v>
      </c>
      <c r="J49" s="28">
        <v>38228000</v>
      </c>
      <c r="K49" s="29">
        <v>42422</v>
      </c>
      <c r="L49" s="39" t="s">
        <v>273</v>
      </c>
      <c r="M49" s="37">
        <v>0.9</v>
      </c>
      <c r="N49" s="26" t="s">
        <v>272</v>
      </c>
      <c r="O49" s="39" t="s">
        <v>274</v>
      </c>
      <c r="P49" s="26" t="s">
        <v>118</v>
      </c>
      <c r="Q49" s="26" t="s">
        <v>275</v>
      </c>
      <c r="R49" s="41">
        <v>38228000</v>
      </c>
      <c r="S49" s="41">
        <v>38330546.619999997</v>
      </c>
      <c r="T49" s="29">
        <v>42426</v>
      </c>
      <c r="U49" s="27">
        <v>34</v>
      </c>
      <c r="V49" s="27" t="s">
        <v>276</v>
      </c>
      <c r="W49" s="27" t="s">
        <v>277</v>
      </c>
      <c r="X49" s="41">
        <v>34505100</v>
      </c>
      <c r="Y49" s="29">
        <v>42424</v>
      </c>
      <c r="Z49" s="27" t="s">
        <v>276</v>
      </c>
      <c r="AA49" s="26" t="s">
        <v>278</v>
      </c>
      <c r="AB49" s="27" t="s">
        <v>277</v>
      </c>
      <c r="AC49" s="27">
        <v>1</v>
      </c>
      <c r="AD49" s="25">
        <v>42438</v>
      </c>
      <c r="AE49" s="25"/>
      <c r="AF49" s="25">
        <v>42735</v>
      </c>
      <c r="AG49" s="28">
        <v>34505100</v>
      </c>
      <c r="AH49" s="62">
        <f t="shared" ref="AH49" si="13">SUM(AG49/S49)</f>
        <v>0.90019848509011435</v>
      </c>
      <c r="AI49" s="26"/>
      <c r="AJ49" s="49"/>
      <c r="AK49" s="26"/>
      <c r="AL49" s="26"/>
      <c r="AM49" s="26"/>
      <c r="AN49" s="31"/>
      <c r="AO49" s="26"/>
      <c r="AP49" s="35"/>
      <c r="AQ49" s="24" t="s">
        <v>669</v>
      </c>
      <c r="AR49" s="32"/>
      <c r="AS49" s="32"/>
      <c r="AT49" s="33"/>
      <c r="AU49" s="35"/>
      <c r="AV49" s="32"/>
      <c r="AW49" s="35"/>
      <c r="AX49" s="32">
        <v>42480</v>
      </c>
      <c r="AY49" s="83">
        <v>2427660</v>
      </c>
      <c r="AZ49" s="76">
        <v>42509</v>
      </c>
      <c r="BA49" s="85">
        <v>2058740</v>
      </c>
      <c r="BB49" s="76">
        <v>42544</v>
      </c>
      <c r="BC49" s="85">
        <v>1740620</v>
      </c>
      <c r="BD49" s="76">
        <v>42579</v>
      </c>
      <c r="BE49" s="85">
        <v>2916820</v>
      </c>
      <c r="BF49" s="76">
        <v>42604</v>
      </c>
      <c r="BG49" s="85">
        <v>2961840</v>
      </c>
      <c r="BH49" s="76">
        <v>42640</v>
      </c>
      <c r="BI49" s="85">
        <v>2263910</v>
      </c>
      <c r="BJ49" s="76"/>
      <c r="BK49" s="85"/>
      <c r="BL49" s="76"/>
      <c r="BM49" s="85"/>
    </row>
    <row r="50" spans="1:65" ht="29.25" customHeight="1">
      <c r="A50" s="118">
        <v>44</v>
      </c>
      <c r="B50" s="115" t="s">
        <v>75</v>
      </c>
      <c r="C50" s="115" t="s">
        <v>103</v>
      </c>
      <c r="D50" s="1">
        <v>42419</v>
      </c>
      <c r="E50" s="115" t="s">
        <v>91</v>
      </c>
      <c r="F50" s="22" t="s">
        <v>60</v>
      </c>
      <c r="G50" s="116" t="s">
        <v>308</v>
      </c>
      <c r="H50" s="116" t="str">
        <f t="shared" si="12"/>
        <v>통합백신관리 솔류션 및 백신 도입</v>
      </c>
      <c r="I50" s="116" t="s">
        <v>309</v>
      </c>
      <c r="J50" s="18">
        <v>5636400</v>
      </c>
      <c r="K50" s="117"/>
      <c r="L50" s="23"/>
      <c r="M50" s="20"/>
      <c r="N50" s="115"/>
      <c r="O50" s="23"/>
      <c r="P50" s="115"/>
      <c r="Q50" s="115"/>
      <c r="R50" s="42"/>
      <c r="S50" s="42"/>
      <c r="T50" s="117"/>
      <c r="U50" s="116"/>
      <c r="V50" s="116"/>
      <c r="W50" s="116"/>
      <c r="X50" s="42"/>
      <c r="Y50" s="117"/>
      <c r="Z50" s="116" t="s">
        <v>310</v>
      </c>
      <c r="AA50" s="115" t="s">
        <v>311</v>
      </c>
      <c r="AB50" s="116" t="s">
        <v>312</v>
      </c>
      <c r="AC50" s="116"/>
      <c r="AD50" s="1">
        <v>42440</v>
      </c>
      <c r="AE50" s="1"/>
      <c r="AF50" s="1">
        <v>42460</v>
      </c>
      <c r="AG50" s="18">
        <v>5368000</v>
      </c>
      <c r="AH50" s="61">
        <f>SUM(AG50/J50)</f>
        <v>0.95238095238095233</v>
      </c>
      <c r="AI50" s="115"/>
      <c r="AJ50" s="48"/>
      <c r="AK50" s="115"/>
      <c r="AL50" s="115"/>
      <c r="AM50" s="115"/>
      <c r="AN50" s="119"/>
      <c r="AO50" s="115"/>
      <c r="AP50" s="14"/>
      <c r="AQ50" s="118" t="str">
        <f t="shared" ref="AQ50:AQ51" si="14">C50</f>
        <v>이인철</v>
      </c>
      <c r="AR50" s="16">
        <v>42447</v>
      </c>
      <c r="AS50" s="16">
        <v>42451</v>
      </c>
      <c r="AT50" s="7"/>
      <c r="AU50" s="14"/>
      <c r="AV50" s="16">
        <v>42453</v>
      </c>
      <c r="AW50" s="14">
        <f t="shared" si="7"/>
        <v>5368000</v>
      </c>
      <c r="AX50" s="92"/>
      <c r="AY50" s="82"/>
      <c r="AZ50" s="75"/>
      <c r="BA50" s="82"/>
      <c r="BB50" s="75"/>
      <c r="BC50" s="82"/>
      <c r="BD50" s="75"/>
      <c r="BE50" s="82"/>
      <c r="BF50" s="75"/>
      <c r="BG50" s="82"/>
      <c r="BH50" s="75"/>
      <c r="BI50" s="82"/>
      <c r="BJ50" s="75"/>
      <c r="BK50" s="82"/>
      <c r="BL50" s="75"/>
      <c r="BM50" s="82"/>
    </row>
    <row r="51" spans="1:65" ht="29.25" customHeight="1">
      <c r="A51" s="24">
        <v>45</v>
      </c>
      <c r="B51" s="26" t="s">
        <v>75</v>
      </c>
      <c r="C51" s="26" t="s">
        <v>103</v>
      </c>
      <c r="D51" s="25">
        <v>42424</v>
      </c>
      <c r="E51" s="26" t="s">
        <v>52</v>
      </c>
      <c r="F51" s="26" t="s">
        <v>60</v>
      </c>
      <c r="G51" s="27" t="s">
        <v>313</v>
      </c>
      <c r="H51" s="27" t="str">
        <f t="shared" si="12"/>
        <v>한국만화영상진흥원 청사 방역용역</v>
      </c>
      <c r="I51" s="27" t="s">
        <v>314</v>
      </c>
      <c r="J51" s="28">
        <v>3680000</v>
      </c>
      <c r="K51" s="29"/>
      <c r="L51" s="27"/>
      <c r="M51" s="37"/>
      <c r="N51" s="26"/>
      <c r="O51" s="26"/>
      <c r="P51" s="26"/>
      <c r="Q51" s="26"/>
      <c r="R51" s="60"/>
      <c r="S51" s="43"/>
      <c r="T51" s="29"/>
      <c r="U51" s="27"/>
      <c r="V51" s="27"/>
      <c r="W51" s="27"/>
      <c r="X51" s="43"/>
      <c r="Y51" s="29"/>
      <c r="Z51" s="27" t="s">
        <v>315</v>
      </c>
      <c r="AA51" s="26" t="s">
        <v>316</v>
      </c>
      <c r="AB51" s="27" t="s">
        <v>317</v>
      </c>
      <c r="AC51" s="27"/>
      <c r="AD51" s="25">
        <v>42440</v>
      </c>
      <c r="AE51" s="25">
        <v>42443</v>
      </c>
      <c r="AF51" s="25">
        <v>42704</v>
      </c>
      <c r="AG51" s="28">
        <v>3333500</v>
      </c>
      <c r="AH51" s="62">
        <f>SUM(AG51/J51)</f>
        <v>0.90584239130434785</v>
      </c>
      <c r="AI51" s="26"/>
      <c r="AJ51" s="49"/>
      <c r="AK51" s="26"/>
      <c r="AL51" s="26"/>
      <c r="AM51" s="26"/>
      <c r="AN51" s="31"/>
      <c r="AO51" s="26"/>
      <c r="AP51" s="35"/>
      <c r="AQ51" s="24" t="str">
        <f t="shared" si="14"/>
        <v>이인철</v>
      </c>
      <c r="AR51" s="32"/>
      <c r="AS51" s="32"/>
      <c r="AT51" s="33"/>
      <c r="AU51" s="35"/>
      <c r="AV51" s="32"/>
      <c r="AW51" s="35"/>
      <c r="AX51" s="32">
        <v>42453</v>
      </c>
      <c r="AY51" s="83">
        <v>666700</v>
      </c>
      <c r="AZ51" s="32">
        <v>42514</v>
      </c>
      <c r="BA51" s="85">
        <v>666700</v>
      </c>
      <c r="BB51" s="76">
        <v>42565</v>
      </c>
      <c r="BC51" s="83">
        <v>666700</v>
      </c>
      <c r="BD51" s="76">
        <v>42621</v>
      </c>
      <c r="BE51" s="83">
        <v>666700</v>
      </c>
      <c r="BF51" s="76"/>
      <c r="BG51" s="85"/>
      <c r="BH51" s="76"/>
      <c r="BI51" s="85"/>
      <c r="BJ51" s="76"/>
      <c r="BK51" s="85"/>
      <c r="BL51" s="76"/>
      <c r="BM51" s="85"/>
    </row>
    <row r="52" spans="1:65" ht="29.25" customHeight="1">
      <c r="A52" s="118">
        <v>46</v>
      </c>
      <c r="B52" s="115" t="s">
        <v>139</v>
      </c>
      <c r="C52" s="115" t="s">
        <v>318</v>
      </c>
      <c r="D52" s="1">
        <v>42429</v>
      </c>
      <c r="E52" s="115" t="s">
        <v>52</v>
      </c>
      <c r="F52" s="115" t="s">
        <v>60</v>
      </c>
      <c r="G52" s="116" t="s">
        <v>319</v>
      </c>
      <c r="H52" s="116" t="str">
        <f t="shared" si="12"/>
        <v>2016 만화등록문화재 영인본 영어판 번역 용역</v>
      </c>
      <c r="I52" s="116" t="s">
        <v>320</v>
      </c>
      <c r="J52" s="18">
        <v>13000000</v>
      </c>
      <c r="K52" s="117"/>
      <c r="L52" s="116"/>
      <c r="M52" s="20"/>
      <c r="N52" s="115"/>
      <c r="O52" s="115"/>
      <c r="P52" s="115"/>
      <c r="Q52" s="115"/>
      <c r="R52" s="59"/>
      <c r="S52" s="40"/>
      <c r="T52" s="117"/>
      <c r="U52" s="116"/>
      <c r="V52" s="116"/>
      <c r="W52" s="116"/>
      <c r="X52" s="40"/>
      <c r="Y52" s="117"/>
      <c r="Z52" s="116" t="s">
        <v>321</v>
      </c>
      <c r="AA52" s="115" t="s">
        <v>322</v>
      </c>
      <c r="AB52" s="116" t="s">
        <v>323</v>
      </c>
      <c r="AC52" s="116"/>
      <c r="AD52" s="1">
        <v>42440</v>
      </c>
      <c r="AE52" s="1">
        <v>42440</v>
      </c>
      <c r="AF52" s="1">
        <v>42503</v>
      </c>
      <c r="AG52" s="18">
        <v>12500000</v>
      </c>
      <c r="AH52" s="61">
        <f t="shared" ref="AH52:AH60" si="15">SUM(AG52/J52)</f>
        <v>0.96153846153846156</v>
      </c>
      <c r="AI52" s="115"/>
      <c r="AJ52" s="48"/>
      <c r="AK52" s="115"/>
      <c r="AL52" s="115"/>
      <c r="AM52" s="115"/>
      <c r="AN52" s="119"/>
      <c r="AO52" s="115"/>
      <c r="AP52" s="14"/>
      <c r="AQ52" s="118" t="str">
        <f>C52</f>
        <v>심리나</v>
      </c>
      <c r="AR52" s="16">
        <v>42499</v>
      </c>
      <c r="AS52" s="16">
        <v>42499</v>
      </c>
      <c r="AT52" s="7"/>
      <c r="AU52" s="14"/>
      <c r="AV52" s="16">
        <v>42502</v>
      </c>
      <c r="AW52" s="14">
        <f>SUM(AG52-AU52)</f>
        <v>12500000</v>
      </c>
      <c r="AX52" s="92"/>
      <c r="AY52" s="82"/>
      <c r="AZ52" s="75"/>
      <c r="BA52" s="82"/>
      <c r="BB52" s="75"/>
      <c r="BC52" s="82"/>
      <c r="BD52" s="75"/>
      <c r="BE52" s="82"/>
      <c r="BF52" s="75"/>
      <c r="BG52" s="82"/>
      <c r="BH52" s="75"/>
      <c r="BI52" s="82"/>
      <c r="BJ52" s="75"/>
      <c r="BK52" s="82"/>
      <c r="BL52" s="75"/>
      <c r="BM52" s="82"/>
    </row>
    <row r="53" spans="1:65" ht="29.25" customHeight="1">
      <c r="A53" s="118">
        <v>47</v>
      </c>
      <c r="B53" s="115" t="s">
        <v>83</v>
      </c>
      <c r="C53" s="115" t="s">
        <v>259</v>
      </c>
      <c r="D53" s="1">
        <v>42433</v>
      </c>
      <c r="E53" s="115" t="s">
        <v>52</v>
      </c>
      <c r="F53" s="115" t="s">
        <v>324</v>
      </c>
      <c r="G53" s="116" t="s">
        <v>325</v>
      </c>
      <c r="H53" s="116" t="str">
        <f>G53</f>
        <v>한국만화박물관 4D상영관 시스템 교체 설치 용역</v>
      </c>
      <c r="I53" s="116" t="s">
        <v>352</v>
      </c>
      <c r="J53" s="18">
        <v>45430000</v>
      </c>
      <c r="K53" s="117">
        <v>42438</v>
      </c>
      <c r="L53" s="116"/>
      <c r="M53" s="20">
        <v>0.87744999999999995</v>
      </c>
      <c r="N53" s="115" t="s">
        <v>327</v>
      </c>
      <c r="O53" s="115" t="s">
        <v>327</v>
      </c>
      <c r="P53" s="115" t="s">
        <v>118</v>
      </c>
      <c r="Q53" s="115" t="s">
        <v>275</v>
      </c>
      <c r="R53" s="42">
        <v>45430000</v>
      </c>
      <c r="S53" s="42">
        <v>45632450</v>
      </c>
      <c r="T53" s="117">
        <v>42433</v>
      </c>
      <c r="U53" s="116">
        <v>5</v>
      </c>
      <c r="V53" s="116" t="s">
        <v>328</v>
      </c>
      <c r="W53" s="116" t="s">
        <v>329</v>
      </c>
      <c r="X53" s="42">
        <v>43210000</v>
      </c>
      <c r="Y53" s="117">
        <v>42439</v>
      </c>
      <c r="Z53" s="116" t="s">
        <v>328</v>
      </c>
      <c r="AA53" s="115" t="s">
        <v>330</v>
      </c>
      <c r="AB53" s="116" t="s">
        <v>329</v>
      </c>
      <c r="AC53" s="116">
        <v>1</v>
      </c>
      <c r="AD53" s="1">
        <v>42440</v>
      </c>
      <c r="AE53" s="1">
        <v>42441</v>
      </c>
      <c r="AF53" s="1">
        <v>42443</v>
      </c>
      <c r="AG53" s="18">
        <v>43210000</v>
      </c>
      <c r="AH53" s="61">
        <f t="shared" ref="AH53" si="16">SUM(AG53/S53)</f>
        <v>0.94691387378937575</v>
      </c>
      <c r="AI53" s="115"/>
      <c r="AJ53" s="48"/>
      <c r="AK53" s="115"/>
      <c r="AL53" s="115"/>
      <c r="AM53" s="115"/>
      <c r="AN53" s="119"/>
      <c r="AO53" s="115"/>
      <c r="AP53" s="14"/>
      <c r="AQ53" s="118" t="str">
        <f t="shared" ref="AQ53" si="17">C53</f>
        <v>김현재</v>
      </c>
      <c r="AR53" s="16">
        <v>42440</v>
      </c>
      <c r="AS53" s="16">
        <v>42445</v>
      </c>
      <c r="AT53" s="7"/>
      <c r="AU53" s="14"/>
      <c r="AV53" s="16">
        <v>42450</v>
      </c>
      <c r="AW53" s="14">
        <f>SUM(AG53-AU53)</f>
        <v>43210000</v>
      </c>
      <c r="AX53" s="92"/>
      <c r="AY53" s="82"/>
      <c r="AZ53" s="75"/>
      <c r="BA53" s="82"/>
      <c r="BB53" s="75"/>
      <c r="BC53" s="82"/>
      <c r="BD53" s="75"/>
      <c r="BE53" s="82"/>
      <c r="BF53" s="75"/>
      <c r="BG53" s="82"/>
      <c r="BH53" s="75"/>
      <c r="BI53" s="82"/>
      <c r="BJ53" s="75"/>
      <c r="BK53" s="82"/>
      <c r="BL53" s="75"/>
      <c r="BM53" s="82"/>
    </row>
    <row r="54" spans="1:65" ht="29.25" customHeight="1">
      <c r="A54" s="118">
        <v>48</v>
      </c>
      <c r="B54" s="115" t="s">
        <v>83</v>
      </c>
      <c r="C54" s="115" t="s">
        <v>205</v>
      </c>
      <c r="D54" s="1">
        <v>42433</v>
      </c>
      <c r="E54" s="115" t="s">
        <v>52</v>
      </c>
      <c r="F54" s="115" t="s">
        <v>60</v>
      </c>
      <c r="G54" s="116" t="s">
        <v>331</v>
      </c>
      <c r="H54" s="116" t="str">
        <f>G54</f>
        <v>이상무 작가 추모전 전시 설치 용역</v>
      </c>
      <c r="I54" s="116" t="s">
        <v>332</v>
      </c>
      <c r="J54" s="18">
        <v>18700000</v>
      </c>
      <c r="K54" s="117"/>
      <c r="L54" s="116"/>
      <c r="M54" s="20"/>
      <c r="N54" s="115"/>
      <c r="O54" s="115"/>
      <c r="P54" s="115"/>
      <c r="Q54" s="115"/>
      <c r="R54" s="42"/>
      <c r="S54" s="42"/>
      <c r="T54" s="117"/>
      <c r="U54" s="116"/>
      <c r="V54" s="116"/>
      <c r="W54" s="116"/>
      <c r="X54" s="42"/>
      <c r="Y54" s="117"/>
      <c r="Z54" s="116" t="s">
        <v>333</v>
      </c>
      <c r="AA54" s="115" t="s">
        <v>335</v>
      </c>
      <c r="AB54" s="116" t="s">
        <v>334</v>
      </c>
      <c r="AC54" s="116"/>
      <c r="AD54" s="1">
        <v>42440</v>
      </c>
      <c r="AE54" s="1">
        <v>42440</v>
      </c>
      <c r="AF54" s="1">
        <v>42451</v>
      </c>
      <c r="AG54" s="18">
        <v>16830000</v>
      </c>
      <c r="AH54" s="61">
        <f t="shared" si="15"/>
        <v>0.9</v>
      </c>
      <c r="AI54" s="115"/>
      <c r="AJ54" s="48"/>
      <c r="AK54" s="115"/>
      <c r="AL54" s="115"/>
      <c r="AM54" s="115"/>
      <c r="AN54" s="119"/>
      <c r="AO54" s="115"/>
      <c r="AP54" s="14"/>
      <c r="AQ54" s="118" t="str">
        <f>C54</f>
        <v>서정임</v>
      </c>
      <c r="AR54" s="16">
        <v>42451</v>
      </c>
      <c r="AS54" s="16">
        <v>42454</v>
      </c>
      <c r="AT54" s="7"/>
      <c r="AU54" s="14"/>
      <c r="AV54" s="16">
        <v>42460</v>
      </c>
      <c r="AW54" s="14">
        <f>SUM(AG54-AU54)</f>
        <v>16830000</v>
      </c>
      <c r="AX54" s="92"/>
      <c r="AY54" s="82"/>
      <c r="AZ54" s="75"/>
      <c r="BA54" s="82"/>
      <c r="BB54" s="75"/>
      <c r="BC54" s="82"/>
      <c r="BD54" s="75"/>
      <c r="BE54" s="82"/>
      <c r="BF54" s="75"/>
      <c r="BG54" s="82"/>
      <c r="BH54" s="75"/>
      <c r="BI54" s="82"/>
      <c r="BJ54" s="75"/>
      <c r="BK54" s="82"/>
      <c r="BL54" s="75"/>
      <c r="BM54" s="82"/>
    </row>
    <row r="55" spans="1:65" ht="29.25" customHeight="1">
      <c r="A55" s="118">
        <v>49</v>
      </c>
      <c r="B55" s="115" t="s">
        <v>75</v>
      </c>
      <c r="C55" s="115" t="s">
        <v>103</v>
      </c>
      <c r="D55" s="1">
        <v>42440</v>
      </c>
      <c r="E55" s="115" t="s">
        <v>52</v>
      </c>
      <c r="F55" s="115" t="s">
        <v>60</v>
      </c>
      <c r="G55" s="116" t="s">
        <v>336</v>
      </c>
      <c r="H55" s="116" t="str">
        <f>G55</f>
        <v>청사 외벽유리 청소용역</v>
      </c>
      <c r="I55" s="116" t="s">
        <v>337</v>
      </c>
      <c r="J55" s="18">
        <v>5199700</v>
      </c>
      <c r="K55" s="117"/>
      <c r="L55" s="116"/>
      <c r="M55" s="20"/>
      <c r="N55" s="115"/>
      <c r="O55" s="115"/>
      <c r="P55" s="115"/>
      <c r="Q55" s="115"/>
      <c r="R55" s="59"/>
      <c r="S55" s="40"/>
      <c r="T55" s="117"/>
      <c r="U55" s="116"/>
      <c r="V55" s="116"/>
      <c r="W55" s="116"/>
      <c r="X55" s="40"/>
      <c r="Y55" s="117"/>
      <c r="Z55" s="116" t="s">
        <v>315</v>
      </c>
      <c r="AA55" s="115" t="s">
        <v>316</v>
      </c>
      <c r="AB55" s="116" t="s">
        <v>317</v>
      </c>
      <c r="AC55" s="116"/>
      <c r="AD55" s="1">
        <v>42440</v>
      </c>
      <c r="AE55" s="1">
        <v>42443</v>
      </c>
      <c r="AF55" s="1">
        <v>42445</v>
      </c>
      <c r="AG55" s="18">
        <v>4999500</v>
      </c>
      <c r="AH55" s="61">
        <f t="shared" si="15"/>
        <v>0.96149777871800302</v>
      </c>
      <c r="AI55" s="115"/>
      <c r="AJ55" s="48"/>
      <c r="AK55" s="115"/>
      <c r="AL55" s="115"/>
      <c r="AM55" s="115"/>
      <c r="AN55" s="119"/>
      <c r="AO55" s="115"/>
      <c r="AP55" s="14"/>
      <c r="AQ55" s="118" t="str">
        <f>C55</f>
        <v>이인철</v>
      </c>
      <c r="AR55" s="16">
        <v>42445</v>
      </c>
      <c r="AS55" s="16">
        <v>42445</v>
      </c>
      <c r="AT55" s="7"/>
      <c r="AU55" s="14"/>
      <c r="AV55" s="16">
        <v>42453</v>
      </c>
      <c r="AW55" s="14">
        <f>SUM(AG55-AU55)</f>
        <v>4999500</v>
      </c>
      <c r="AX55" s="92"/>
      <c r="AY55" s="82"/>
      <c r="AZ55" s="75"/>
      <c r="BA55" s="82"/>
      <c r="BB55" s="75"/>
      <c r="BC55" s="82"/>
      <c r="BD55" s="75"/>
      <c r="BE55" s="82"/>
      <c r="BF55" s="75"/>
      <c r="BG55" s="82"/>
      <c r="BH55" s="75"/>
      <c r="BI55" s="82"/>
      <c r="BJ55" s="75"/>
      <c r="BK55" s="82"/>
      <c r="BL55" s="75"/>
      <c r="BM55" s="82"/>
    </row>
    <row r="56" spans="1:65" ht="29.25" customHeight="1">
      <c r="A56" s="24">
        <v>50</v>
      </c>
      <c r="B56" s="26" t="s">
        <v>201</v>
      </c>
      <c r="C56" s="26" t="s">
        <v>354</v>
      </c>
      <c r="D56" s="25">
        <v>42439</v>
      </c>
      <c r="E56" s="26" t="s">
        <v>52</v>
      </c>
      <c r="F56" s="26" t="s">
        <v>60</v>
      </c>
      <c r="G56" s="27" t="s">
        <v>355</v>
      </c>
      <c r="H56" s="27" t="str">
        <f t="shared" ref="H56:H57" si="18">G56</f>
        <v>2016년도 K-Comics 아카데미 교육실 및 교육기기 유지보수</v>
      </c>
      <c r="I56" s="27" t="s">
        <v>356</v>
      </c>
      <c r="J56" s="28">
        <v>9900000</v>
      </c>
      <c r="K56" s="29"/>
      <c r="L56" s="27"/>
      <c r="M56" s="37"/>
      <c r="N56" s="26"/>
      <c r="O56" s="26"/>
      <c r="P56" s="26"/>
      <c r="Q56" s="26"/>
      <c r="R56" s="60"/>
      <c r="S56" s="43"/>
      <c r="T56" s="29"/>
      <c r="U56" s="27"/>
      <c r="V56" s="27"/>
      <c r="W56" s="27"/>
      <c r="X56" s="43"/>
      <c r="Y56" s="29"/>
      <c r="Z56" s="27" t="s">
        <v>163</v>
      </c>
      <c r="AA56" s="26" t="s">
        <v>164</v>
      </c>
      <c r="AB56" s="27" t="s">
        <v>165</v>
      </c>
      <c r="AC56" s="27"/>
      <c r="AD56" s="25">
        <v>42443</v>
      </c>
      <c r="AE56" s="25">
        <v>42461</v>
      </c>
      <c r="AF56" s="25">
        <v>42766</v>
      </c>
      <c r="AG56" s="28">
        <v>9200000</v>
      </c>
      <c r="AH56" s="62">
        <f t="shared" si="15"/>
        <v>0.92929292929292928</v>
      </c>
      <c r="AI56" s="26"/>
      <c r="AJ56" s="49"/>
      <c r="AK56" s="26"/>
      <c r="AL56" s="26"/>
      <c r="AM56" s="26"/>
      <c r="AN56" s="31"/>
      <c r="AO56" s="26"/>
      <c r="AP56" s="35"/>
      <c r="AQ56" s="24" t="str">
        <f t="shared" ref="AQ56" si="19">C56</f>
        <v>김보금</v>
      </c>
      <c r="AR56" s="32"/>
      <c r="AS56" s="32"/>
      <c r="AT56" s="33"/>
      <c r="AU56" s="35"/>
      <c r="AV56" s="32"/>
      <c r="AW56" s="35"/>
      <c r="AX56" s="32">
        <v>42499</v>
      </c>
      <c r="AY56" s="83">
        <v>920000</v>
      </c>
      <c r="AZ56" s="76">
        <v>42529</v>
      </c>
      <c r="BA56" s="85">
        <v>920000</v>
      </c>
      <c r="BB56" s="76">
        <v>42556</v>
      </c>
      <c r="BC56" s="85">
        <v>920000</v>
      </c>
      <c r="BD56" s="76">
        <v>42587</v>
      </c>
      <c r="BE56" s="85">
        <v>920000</v>
      </c>
      <c r="BF56" s="76">
        <v>42618</v>
      </c>
      <c r="BG56" s="85">
        <v>920000</v>
      </c>
      <c r="BH56" s="76"/>
      <c r="BI56" s="85"/>
      <c r="BJ56" s="76"/>
      <c r="BK56" s="85"/>
      <c r="BL56" s="76"/>
      <c r="BM56" s="85"/>
    </row>
    <row r="57" spans="1:65" ht="29.25" customHeight="1">
      <c r="A57" s="118">
        <v>51</v>
      </c>
      <c r="B57" s="115" t="s">
        <v>75</v>
      </c>
      <c r="C57" s="115" t="s">
        <v>349</v>
      </c>
      <c r="D57" s="1">
        <v>42433</v>
      </c>
      <c r="E57" s="115" t="s">
        <v>52</v>
      </c>
      <c r="F57" s="115" t="s">
        <v>60</v>
      </c>
      <c r="G57" s="116" t="s">
        <v>353</v>
      </c>
      <c r="H57" s="116" t="str">
        <f t="shared" si="18"/>
        <v>2016년 부천만화창작스튜디오 정보통신시스템 유지보수 용역</v>
      </c>
      <c r="I57" s="116" t="s">
        <v>350</v>
      </c>
      <c r="J57" s="18">
        <v>5000000</v>
      </c>
      <c r="K57" s="117"/>
      <c r="L57" s="116"/>
      <c r="M57" s="20"/>
      <c r="N57" s="115"/>
      <c r="O57" s="115"/>
      <c r="P57" s="115"/>
      <c r="Q57" s="115"/>
      <c r="R57" s="59"/>
      <c r="S57" s="40"/>
      <c r="T57" s="117"/>
      <c r="U57" s="116"/>
      <c r="V57" s="116"/>
      <c r="W57" s="116"/>
      <c r="X57" s="40"/>
      <c r="Y57" s="117"/>
      <c r="Z57" s="116" t="s">
        <v>213</v>
      </c>
      <c r="AA57" s="115" t="s">
        <v>214</v>
      </c>
      <c r="AB57" s="116" t="s">
        <v>215</v>
      </c>
      <c r="AC57" s="116"/>
      <c r="AD57" s="1">
        <v>42445</v>
      </c>
      <c r="AE57" s="1">
        <v>42445</v>
      </c>
      <c r="AF57" s="1">
        <v>42735</v>
      </c>
      <c r="AG57" s="18">
        <v>4500000</v>
      </c>
      <c r="AH57" s="61">
        <f t="shared" si="15"/>
        <v>0.9</v>
      </c>
      <c r="AI57" s="115" t="s">
        <v>482</v>
      </c>
      <c r="AJ57" s="48">
        <v>42488</v>
      </c>
      <c r="AK57" s="115" t="s">
        <v>483</v>
      </c>
      <c r="AL57" s="115"/>
      <c r="AM57" s="115"/>
      <c r="AN57" s="119"/>
      <c r="AO57" s="115"/>
      <c r="AP57" s="14">
        <v>900000</v>
      </c>
      <c r="AQ57" s="118" t="str">
        <f>C57</f>
        <v>정기선</v>
      </c>
      <c r="AR57" s="16">
        <v>42489</v>
      </c>
      <c r="AS57" s="16">
        <v>42492</v>
      </c>
      <c r="AT57" s="7"/>
      <c r="AU57" s="14"/>
      <c r="AV57" s="16">
        <v>42493</v>
      </c>
      <c r="AW57" s="14">
        <f>SUM(AP57-AU57-AY57)</f>
        <v>450000</v>
      </c>
      <c r="AX57" s="16">
        <v>42461</v>
      </c>
      <c r="AY57" s="84">
        <v>450000</v>
      </c>
      <c r="AZ57" s="75"/>
      <c r="BA57" s="82"/>
      <c r="BB57" s="75"/>
      <c r="BC57" s="82"/>
      <c r="BD57" s="75"/>
      <c r="BE57" s="82"/>
      <c r="BF57" s="75"/>
      <c r="BG57" s="82"/>
      <c r="BH57" s="75"/>
      <c r="BI57" s="82"/>
      <c r="BJ57" s="75"/>
      <c r="BK57" s="82"/>
      <c r="BL57" s="75"/>
      <c r="BM57" s="82"/>
    </row>
    <row r="58" spans="1:65" ht="29.25" customHeight="1">
      <c r="A58" s="118">
        <v>52</v>
      </c>
      <c r="B58" s="115" t="s">
        <v>153</v>
      </c>
      <c r="C58" s="115" t="s">
        <v>253</v>
      </c>
      <c r="D58" s="1">
        <v>42445</v>
      </c>
      <c r="E58" s="115" t="s">
        <v>91</v>
      </c>
      <c r="F58" s="115" t="s">
        <v>60</v>
      </c>
      <c r="G58" s="116" t="s">
        <v>358</v>
      </c>
      <c r="H58" s="116" t="str">
        <f>G58</f>
        <v>우리원 및 만화이미지 대외 홍보를 위한 만화도서 구입</v>
      </c>
      <c r="I58" s="116" t="s">
        <v>359</v>
      </c>
      <c r="J58" s="18">
        <v>52920</v>
      </c>
      <c r="K58" s="117"/>
      <c r="L58" s="116"/>
      <c r="M58" s="20"/>
      <c r="N58" s="115"/>
      <c r="O58" s="115"/>
      <c r="P58" s="115"/>
      <c r="Q58" s="115"/>
      <c r="R58" s="59"/>
      <c r="S58" s="40"/>
      <c r="T58" s="117"/>
      <c r="U58" s="116"/>
      <c r="V58" s="116"/>
      <c r="W58" s="116"/>
      <c r="X58" s="40"/>
      <c r="Y58" s="117"/>
      <c r="Z58" s="116" t="s">
        <v>158</v>
      </c>
      <c r="AA58" s="115" t="s">
        <v>360</v>
      </c>
      <c r="AB58" s="116" t="s">
        <v>160</v>
      </c>
      <c r="AC58" s="116"/>
      <c r="AD58" s="1">
        <v>42445</v>
      </c>
      <c r="AE58" s="1"/>
      <c r="AF58" s="1">
        <v>42446</v>
      </c>
      <c r="AG58" s="18">
        <v>47040</v>
      </c>
      <c r="AH58" s="61">
        <f t="shared" si="15"/>
        <v>0.88888888888888884</v>
      </c>
      <c r="AI58" s="115"/>
      <c r="AJ58" s="48"/>
      <c r="AK58" s="115"/>
      <c r="AL58" s="115"/>
      <c r="AM58" s="115"/>
      <c r="AN58" s="119"/>
      <c r="AO58" s="115"/>
      <c r="AP58" s="14"/>
      <c r="AQ58" s="118" t="str">
        <f>C58</f>
        <v>이효재</v>
      </c>
      <c r="AR58" s="16">
        <v>42446</v>
      </c>
      <c r="AS58" s="16">
        <v>42451</v>
      </c>
      <c r="AT58" s="7"/>
      <c r="AU58" s="14"/>
      <c r="AV58" s="16">
        <v>42461</v>
      </c>
      <c r="AW58" s="14">
        <f>SUM(AG58-AU58)</f>
        <v>47040</v>
      </c>
      <c r="AX58" s="92"/>
      <c r="AY58" s="82"/>
      <c r="AZ58" s="75"/>
      <c r="BA58" s="82"/>
      <c r="BB58" s="75"/>
      <c r="BC58" s="82"/>
      <c r="BD58" s="75"/>
      <c r="BE58" s="82"/>
      <c r="BF58" s="75"/>
      <c r="BG58" s="82"/>
      <c r="BH58" s="75"/>
      <c r="BI58" s="82"/>
      <c r="BJ58" s="75"/>
      <c r="BK58" s="82"/>
      <c r="BL58" s="75"/>
      <c r="BM58" s="82"/>
    </row>
    <row r="59" spans="1:65" ht="29.25" customHeight="1">
      <c r="A59" s="118">
        <v>53</v>
      </c>
      <c r="B59" s="115" t="s">
        <v>139</v>
      </c>
      <c r="C59" s="115" t="s">
        <v>338</v>
      </c>
      <c r="D59" s="1">
        <v>42438</v>
      </c>
      <c r="E59" s="115" t="s">
        <v>52</v>
      </c>
      <c r="F59" s="115" t="s">
        <v>60</v>
      </c>
      <c r="G59" s="116" t="s">
        <v>339</v>
      </c>
      <c r="H59" s="116" t="str">
        <f>G59</f>
        <v>만화정보유(일일만화도서) 구축용역</v>
      </c>
      <c r="I59" s="116" t="s">
        <v>351</v>
      </c>
      <c r="J59" s="18">
        <v>6600000</v>
      </c>
      <c r="K59" s="117"/>
      <c r="L59" s="116"/>
      <c r="M59" s="20"/>
      <c r="N59" s="115"/>
      <c r="O59" s="115"/>
      <c r="P59" s="115"/>
      <c r="Q59" s="115"/>
      <c r="R59" s="59"/>
      <c r="S59" s="40"/>
      <c r="T59" s="117"/>
      <c r="U59" s="116"/>
      <c r="V59" s="116"/>
      <c r="W59" s="116"/>
      <c r="X59" s="40"/>
      <c r="Y59" s="117"/>
      <c r="Z59" s="116" t="s">
        <v>340</v>
      </c>
      <c r="AA59" s="115" t="s">
        <v>341</v>
      </c>
      <c r="AB59" s="116" t="s">
        <v>342</v>
      </c>
      <c r="AC59" s="116"/>
      <c r="AD59" s="1">
        <v>42446</v>
      </c>
      <c r="AE59" s="1">
        <v>42446</v>
      </c>
      <c r="AF59" s="1">
        <v>42766</v>
      </c>
      <c r="AG59" s="18">
        <v>6000000</v>
      </c>
      <c r="AH59" s="61">
        <f t="shared" si="15"/>
        <v>0.90909090909090906</v>
      </c>
      <c r="AI59" s="115"/>
      <c r="AJ59" s="48"/>
      <c r="AK59" s="115"/>
      <c r="AL59" s="115"/>
      <c r="AM59" s="115"/>
      <c r="AN59" s="119"/>
      <c r="AO59" s="115"/>
      <c r="AP59" s="14"/>
      <c r="AQ59" s="118" t="str">
        <f>C59</f>
        <v>이규식</v>
      </c>
      <c r="AR59" s="16"/>
      <c r="AS59" s="16"/>
      <c r="AT59" s="7">
        <v>42509</v>
      </c>
      <c r="AU59" s="14">
        <v>4200000</v>
      </c>
      <c r="AV59" s="16"/>
      <c r="AW59" s="14"/>
      <c r="AX59" s="92"/>
      <c r="AY59" s="82"/>
      <c r="AZ59" s="75"/>
      <c r="BA59" s="82"/>
      <c r="BB59" s="75"/>
      <c r="BC59" s="82"/>
      <c r="BD59" s="75"/>
      <c r="BE59" s="82"/>
      <c r="BF59" s="75"/>
      <c r="BG59" s="82"/>
      <c r="BH59" s="75"/>
      <c r="BI59" s="82"/>
      <c r="BJ59" s="75"/>
      <c r="BK59" s="82"/>
      <c r="BL59" s="75"/>
      <c r="BM59" s="82"/>
    </row>
    <row r="60" spans="1:65" ht="29.25" customHeight="1">
      <c r="A60" s="118">
        <v>54</v>
      </c>
      <c r="B60" s="115" t="s">
        <v>153</v>
      </c>
      <c r="C60" s="115" t="s">
        <v>253</v>
      </c>
      <c r="D60" s="1">
        <v>42446</v>
      </c>
      <c r="E60" s="115" t="s">
        <v>52</v>
      </c>
      <c r="F60" s="115" t="s">
        <v>60</v>
      </c>
      <c r="G60" s="116" t="s">
        <v>357</v>
      </c>
      <c r="H60" s="116" t="str">
        <f t="shared" ref="H60:H61" si="20">G60</f>
        <v>2016년도 제3호 온라인 뉴스레터 제작</v>
      </c>
      <c r="I60" s="116" t="s">
        <v>207</v>
      </c>
      <c r="J60" s="18">
        <v>330000</v>
      </c>
      <c r="K60" s="117"/>
      <c r="L60" s="116"/>
      <c r="M60" s="20"/>
      <c r="N60" s="115"/>
      <c r="O60" s="115"/>
      <c r="P60" s="115"/>
      <c r="Q60" s="115"/>
      <c r="R60" s="59"/>
      <c r="S60" s="40"/>
      <c r="T60" s="117"/>
      <c r="U60" s="116"/>
      <c r="V60" s="116"/>
      <c r="W60" s="116"/>
      <c r="X60" s="40"/>
      <c r="Y60" s="117"/>
      <c r="Z60" s="116" t="s">
        <v>255</v>
      </c>
      <c r="AA60" s="118" t="s">
        <v>256</v>
      </c>
      <c r="AB60" s="116" t="s">
        <v>257</v>
      </c>
      <c r="AC60" s="116"/>
      <c r="AD60" s="1">
        <v>42446</v>
      </c>
      <c r="AE60" s="1">
        <v>42446</v>
      </c>
      <c r="AF60" s="1">
        <v>42450</v>
      </c>
      <c r="AG60" s="18">
        <v>300000</v>
      </c>
      <c r="AH60" s="61">
        <f t="shared" si="15"/>
        <v>0.90909090909090906</v>
      </c>
      <c r="AI60" s="115"/>
      <c r="AJ60" s="48"/>
      <c r="AK60" s="115"/>
      <c r="AL60" s="115"/>
      <c r="AM60" s="115"/>
      <c r="AN60" s="119"/>
      <c r="AO60" s="115"/>
      <c r="AP60" s="14"/>
      <c r="AQ60" s="118" t="str">
        <f t="shared" ref="AQ60" si="21">C60</f>
        <v>이효재</v>
      </c>
      <c r="AR60" s="16">
        <v>42450</v>
      </c>
      <c r="AS60" s="16">
        <v>42451</v>
      </c>
      <c r="AT60" s="7"/>
      <c r="AU60" s="14"/>
      <c r="AV60" s="16">
        <v>42461</v>
      </c>
      <c r="AW60" s="14">
        <f>SUM(AG60-AU60)</f>
        <v>300000</v>
      </c>
      <c r="AX60" s="92"/>
      <c r="AY60" s="82"/>
      <c r="AZ60" s="75"/>
      <c r="BA60" s="82"/>
      <c r="BB60" s="75"/>
      <c r="BC60" s="82"/>
      <c r="BD60" s="75"/>
      <c r="BE60" s="82"/>
      <c r="BF60" s="75"/>
      <c r="BG60" s="82"/>
      <c r="BH60" s="75"/>
      <c r="BI60" s="82"/>
      <c r="BJ60" s="75"/>
      <c r="BK60" s="82"/>
      <c r="BL60" s="75"/>
      <c r="BM60" s="82"/>
    </row>
    <row r="61" spans="1:65" ht="29.25" customHeight="1">
      <c r="A61" s="24">
        <v>55</v>
      </c>
      <c r="B61" s="26" t="s">
        <v>139</v>
      </c>
      <c r="C61" s="26" t="s">
        <v>140</v>
      </c>
      <c r="D61" s="25">
        <v>42445</v>
      </c>
      <c r="E61" s="26" t="s">
        <v>484</v>
      </c>
      <c r="F61" s="26" t="s">
        <v>60</v>
      </c>
      <c r="G61" s="27" t="s">
        <v>141</v>
      </c>
      <c r="H61" s="27" t="str">
        <f t="shared" si="20"/>
        <v>만화도서관 도서관리 프로그램 유지보수</v>
      </c>
      <c r="I61" s="27" t="s">
        <v>485</v>
      </c>
      <c r="J61" s="28">
        <v>9900000</v>
      </c>
      <c r="K61" s="29"/>
      <c r="L61" s="27"/>
      <c r="M61" s="37"/>
      <c r="N61" s="26"/>
      <c r="O61" s="26"/>
      <c r="P61" s="26"/>
      <c r="Q61" s="26"/>
      <c r="R61" s="60"/>
      <c r="S61" s="43"/>
      <c r="T61" s="29"/>
      <c r="U61" s="27"/>
      <c r="V61" s="27"/>
      <c r="W61" s="27"/>
      <c r="X61" s="43"/>
      <c r="Y61" s="29"/>
      <c r="Z61" s="27" t="s">
        <v>143</v>
      </c>
      <c r="AA61" s="26" t="s">
        <v>144</v>
      </c>
      <c r="AB61" s="27" t="s">
        <v>145</v>
      </c>
      <c r="AC61" s="27"/>
      <c r="AD61" s="25">
        <v>42453</v>
      </c>
      <c r="AE61" s="25">
        <v>42453</v>
      </c>
      <c r="AF61" s="25">
        <v>42735</v>
      </c>
      <c r="AG61" s="28">
        <v>9000000</v>
      </c>
      <c r="AH61" s="62">
        <f>SUM(AG61/J61)</f>
        <v>0.90909090909090906</v>
      </c>
      <c r="AI61" s="26"/>
      <c r="AJ61" s="49"/>
      <c r="AK61" s="26"/>
      <c r="AL61" s="26"/>
      <c r="AM61" s="26"/>
      <c r="AN61" s="31"/>
      <c r="AO61" s="26"/>
      <c r="AP61" s="35"/>
      <c r="AQ61" s="24" t="s">
        <v>669</v>
      </c>
      <c r="AR61" s="32"/>
      <c r="AS61" s="32"/>
      <c r="AT61" s="33"/>
      <c r="AU61" s="35"/>
      <c r="AV61" s="32"/>
      <c r="AW61" s="35"/>
      <c r="AX61" s="32">
        <v>42468</v>
      </c>
      <c r="AY61" s="83">
        <v>900000</v>
      </c>
      <c r="AZ61" s="76">
        <v>42509</v>
      </c>
      <c r="BA61" s="85">
        <v>900000</v>
      </c>
      <c r="BB61" s="76">
        <v>42544</v>
      </c>
      <c r="BC61" s="85">
        <v>900000</v>
      </c>
      <c r="BD61" s="76">
        <v>42579</v>
      </c>
      <c r="BE61" s="85">
        <v>900000</v>
      </c>
      <c r="BF61" s="76">
        <v>42604</v>
      </c>
      <c r="BG61" s="85">
        <v>900000</v>
      </c>
      <c r="BH61" s="76">
        <v>42625</v>
      </c>
      <c r="BI61" s="85">
        <v>900000</v>
      </c>
      <c r="BJ61" s="76"/>
      <c r="BK61" s="85"/>
      <c r="BL61" s="76"/>
      <c r="BM61" s="85"/>
    </row>
    <row r="62" spans="1:65" ht="29.25" customHeight="1">
      <c r="A62" s="118">
        <v>56</v>
      </c>
      <c r="B62" s="115" t="s">
        <v>83</v>
      </c>
      <c r="C62" s="115" t="s">
        <v>374</v>
      </c>
      <c r="D62" s="1">
        <v>42451</v>
      </c>
      <c r="E62" s="115" t="s">
        <v>52</v>
      </c>
      <c r="F62" s="115" t="s">
        <v>60</v>
      </c>
      <c r="G62" s="116" t="s">
        <v>369</v>
      </c>
      <c r="H62" s="116" t="str">
        <f>G62</f>
        <v>기획전시 '겨드랑이가 가렵다' 전시디자인 및 전시물 제작 설치 용역</v>
      </c>
      <c r="I62" s="116" t="s">
        <v>370</v>
      </c>
      <c r="J62" s="18">
        <v>19600000</v>
      </c>
      <c r="K62" s="117"/>
      <c r="L62" s="116"/>
      <c r="M62" s="20"/>
      <c r="N62" s="115"/>
      <c r="O62" s="115"/>
      <c r="P62" s="115"/>
      <c r="Q62" s="115"/>
      <c r="R62" s="59"/>
      <c r="S62" s="40"/>
      <c r="T62" s="117"/>
      <c r="U62" s="116"/>
      <c r="V62" s="116"/>
      <c r="W62" s="116"/>
      <c r="X62" s="40"/>
      <c r="Y62" s="117"/>
      <c r="Z62" s="116" t="s">
        <v>371</v>
      </c>
      <c r="AA62" s="115" t="s">
        <v>372</v>
      </c>
      <c r="AB62" s="116" t="s">
        <v>373</v>
      </c>
      <c r="AC62" s="116"/>
      <c r="AD62" s="1">
        <v>42454</v>
      </c>
      <c r="AE62" s="1">
        <v>42457</v>
      </c>
      <c r="AF62" s="1">
        <v>42485</v>
      </c>
      <c r="AG62" s="18">
        <v>18200000</v>
      </c>
      <c r="AH62" s="61">
        <f t="shared" ref="AH62:AH75" si="22">SUM(AG62/J62)</f>
        <v>0.9285714285714286</v>
      </c>
      <c r="AI62" s="115"/>
      <c r="AJ62" s="48"/>
      <c r="AK62" s="115"/>
      <c r="AL62" s="115"/>
      <c r="AM62" s="115"/>
      <c r="AN62" s="119"/>
      <c r="AO62" s="115"/>
      <c r="AP62" s="14"/>
      <c r="AQ62" s="118" t="str">
        <f>C62</f>
        <v>최은영</v>
      </c>
      <c r="AR62" s="16">
        <v>42485</v>
      </c>
      <c r="AS62" s="16">
        <v>42486</v>
      </c>
      <c r="AT62" s="7"/>
      <c r="AU62" s="14"/>
      <c r="AV62" s="16">
        <v>42487</v>
      </c>
      <c r="AW62" s="14">
        <f>SUM(AG62-AU62)</f>
        <v>18200000</v>
      </c>
      <c r="AX62" s="92"/>
      <c r="AY62" s="82"/>
      <c r="AZ62" s="75"/>
      <c r="BA62" s="82"/>
      <c r="BB62" s="75"/>
      <c r="BC62" s="82"/>
      <c r="BD62" s="75"/>
      <c r="BE62" s="82"/>
      <c r="BF62" s="75"/>
      <c r="BG62" s="82"/>
      <c r="BH62" s="75"/>
      <c r="BI62" s="82"/>
      <c r="BJ62" s="75"/>
      <c r="BK62" s="82"/>
      <c r="BL62" s="75"/>
      <c r="BM62" s="82"/>
    </row>
    <row r="63" spans="1:65" ht="29.25" customHeight="1">
      <c r="A63" s="118">
        <v>57</v>
      </c>
      <c r="B63" s="115" t="s">
        <v>83</v>
      </c>
      <c r="C63" s="115" t="s">
        <v>374</v>
      </c>
      <c r="D63" s="1">
        <v>42451</v>
      </c>
      <c r="E63" s="115" t="s">
        <v>52</v>
      </c>
      <c r="F63" s="115" t="s">
        <v>60</v>
      </c>
      <c r="G63" s="116" t="s">
        <v>375</v>
      </c>
      <c r="H63" s="116" t="str">
        <f t="shared" ref="H63" si="23">G63</f>
        <v>기획전시 '겨드랑이가 가렵다' 인쇄물 제작 및 출력물 제작 설치 용역</v>
      </c>
      <c r="I63" s="116" t="s">
        <v>376</v>
      </c>
      <c r="J63" s="18">
        <v>8400000</v>
      </c>
      <c r="K63" s="117"/>
      <c r="L63" s="116"/>
      <c r="M63" s="20"/>
      <c r="N63" s="115"/>
      <c r="O63" s="115"/>
      <c r="P63" s="115"/>
      <c r="Q63" s="115"/>
      <c r="R63" s="59"/>
      <c r="S63" s="40"/>
      <c r="T63" s="117"/>
      <c r="U63" s="116"/>
      <c r="V63" s="116"/>
      <c r="W63" s="116"/>
      <c r="X63" s="40"/>
      <c r="Y63" s="117"/>
      <c r="Z63" s="116" t="s">
        <v>377</v>
      </c>
      <c r="AA63" s="115" t="s">
        <v>378</v>
      </c>
      <c r="AB63" s="116" t="s">
        <v>379</v>
      </c>
      <c r="AC63" s="116"/>
      <c r="AD63" s="1">
        <v>42454</v>
      </c>
      <c r="AE63" s="1">
        <v>42457</v>
      </c>
      <c r="AF63" s="1">
        <v>42485</v>
      </c>
      <c r="AG63" s="18">
        <v>7812000</v>
      </c>
      <c r="AH63" s="61">
        <f t="shared" si="22"/>
        <v>0.93</v>
      </c>
      <c r="AI63" s="115"/>
      <c r="AJ63" s="48"/>
      <c r="AK63" s="115"/>
      <c r="AL63" s="115"/>
      <c r="AM63" s="115"/>
      <c r="AN63" s="119"/>
      <c r="AO63" s="115"/>
      <c r="AP63" s="14"/>
      <c r="AQ63" s="118" t="str">
        <f t="shared" ref="AQ63" si="24">C63</f>
        <v>최은영</v>
      </c>
      <c r="AR63" s="16">
        <v>42485</v>
      </c>
      <c r="AS63" s="16">
        <v>42486</v>
      </c>
      <c r="AT63" s="7"/>
      <c r="AU63" s="14"/>
      <c r="AV63" s="16">
        <v>42487</v>
      </c>
      <c r="AW63" s="14">
        <f>SUM(AG63-AU63)</f>
        <v>7812000</v>
      </c>
      <c r="AX63" s="92"/>
      <c r="AY63" s="82"/>
      <c r="AZ63" s="75"/>
      <c r="BA63" s="82"/>
      <c r="BB63" s="75"/>
      <c r="BC63" s="82"/>
      <c r="BD63" s="75"/>
      <c r="BE63" s="82"/>
      <c r="BF63" s="75"/>
      <c r="BG63" s="82"/>
      <c r="BH63" s="75"/>
      <c r="BI63" s="82"/>
      <c r="BJ63" s="75"/>
      <c r="BK63" s="82"/>
      <c r="BL63" s="75"/>
      <c r="BM63" s="82"/>
    </row>
    <row r="64" spans="1:65" ht="29.25" customHeight="1">
      <c r="A64" s="118">
        <v>58</v>
      </c>
      <c r="B64" s="115" t="s">
        <v>139</v>
      </c>
      <c r="C64" s="115" t="s">
        <v>140</v>
      </c>
      <c r="D64" s="1">
        <v>42453</v>
      </c>
      <c r="E64" s="115" t="s">
        <v>52</v>
      </c>
      <c r="F64" s="115" t="s">
        <v>60</v>
      </c>
      <c r="G64" s="116" t="s">
        <v>362</v>
      </c>
      <c r="H64" s="116" t="str">
        <f>G64</f>
        <v>한국만화박물관 만화도서관 열람시설 의자 수리</v>
      </c>
      <c r="I64" s="116" t="s">
        <v>363</v>
      </c>
      <c r="J64" s="18">
        <v>2649900</v>
      </c>
      <c r="K64" s="117"/>
      <c r="L64" s="116"/>
      <c r="M64" s="20"/>
      <c r="N64" s="115"/>
      <c r="O64" s="115"/>
      <c r="P64" s="115"/>
      <c r="Q64" s="115"/>
      <c r="R64" s="59"/>
      <c r="S64" s="40"/>
      <c r="T64" s="117"/>
      <c r="U64" s="116"/>
      <c r="V64" s="116"/>
      <c r="W64" s="116"/>
      <c r="X64" s="40"/>
      <c r="Y64" s="117"/>
      <c r="Z64" s="116" t="s">
        <v>364</v>
      </c>
      <c r="AA64" s="115" t="s">
        <v>365</v>
      </c>
      <c r="AB64" s="116" t="s">
        <v>366</v>
      </c>
      <c r="AC64" s="116"/>
      <c r="AD64" s="1">
        <v>42454</v>
      </c>
      <c r="AE64" s="1">
        <v>42454</v>
      </c>
      <c r="AF64" s="1">
        <v>42438</v>
      </c>
      <c r="AG64" s="18">
        <v>2435000</v>
      </c>
      <c r="AH64" s="61">
        <f t="shared" si="22"/>
        <v>0.91890260009811686</v>
      </c>
      <c r="AI64" s="115"/>
      <c r="AJ64" s="48"/>
      <c r="AK64" s="115"/>
      <c r="AL64" s="115"/>
      <c r="AM64" s="115"/>
      <c r="AN64" s="119"/>
      <c r="AO64" s="115"/>
      <c r="AP64" s="14"/>
      <c r="AQ64" s="118" t="str">
        <f>C64</f>
        <v>김연희</v>
      </c>
      <c r="AR64" s="16">
        <v>42458</v>
      </c>
      <c r="AS64" s="16">
        <v>42460</v>
      </c>
      <c r="AT64" s="7"/>
      <c r="AU64" s="14"/>
      <c r="AV64" s="16">
        <v>42465</v>
      </c>
      <c r="AW64" s="14">
        <f>SUM(AG64-AU64)</f>
        <v>2435000</v>
      </c>
      <c r="AX64" s="92"/>
      <c r="AY64" s="82"/>
      <c r="AZ64" s="75"/>
      <c r="BA64" s="82"/>
      <c r="BB64" s="75"/>
      <c r="BC64" s="82"/>
      <c r="BD64" s="75"/>
      <c r="BE64" s="82"/>
      <c r="BF64" s="75"/>
      <c r="BG64" s="82"/>
      <c r="BH64" s="75"/>
      <c r="BI64" s="82"/>
      <c r="BJ64" s="75"/>
      <c r="BK64" s="82"/>
      <c r="BL64" s="75"/>
      <c r="BM64" s="82"/>
    </row>
    <row r="65" spans="1:65" ht="29.25" customHeight="1">
      <c r="A65" s="118">
        <v>59</v>
      </c>
      <c r="B65" s="115" t="s">
        <v>75</v>
      </c>
      <c r="C65" s="115" t="s">
        <v>103</v>
      </c>
      <c r="D65" s="1">
        <v>42451</v>
      </c>
      <c r="E65" s="115" t="s">
        <v>52</v>
      </c>
      <c r="F65" s="115" t="s">
        <v>60</v>
      </c>
      <c r="G65" s="116" t="s">
        <v>361</v>
      </c>
      <c r="H65" s="116" t="str">
        <f t="shared" ref="H65" si="25">G65</f>
        <v>2016년 상반기 한국만화영상진흥원 청사 정기점검</v>
      </c>
      <c r="I65" s="116" t="s">
        <v>345</v>
      </c>
      <c r="J65" s="18">
        <v>4000000</v>
      </c>
      <c r="K65" s="117"/>
      <c r="L65" s="116"/>
      <c r="M65" s="20"/>
      <c r="N65" s="115"/>
      <c r="O65" s="115"/>
      <c r="P65" s="115"/>
      <c r="Q65" s="115"/>
      <c r="R65" s="59"/>
      <c r="S65" s="40"/>
      <c r="T65" s="117"/>
      <c r="U65" s="116"/>
      <c r="V65" s="116"/>
      <c r="W65" s="116"/>
      <c r="X65" s="40"/>
      <c r="Y65" s="117"/>
      <c r="Z65" s="116" t="s">
        <v>346</v>
      </c>
      <c r="AA65" s="115" t="s">
        <v>348</v>
      </c>
      <c r="AB65" s="116" t="s">
        <v>347</v>
      </c>
      <c r="AC65" s="116"/>
      <c r="AD65" s="1">
        <v>42454</v>
      </c>
      <c r="AE65" s="1">
        <v>42457</v>
      </c>
      <c r="AF65" s="1">
        <v>42465</v>
      </c>
      <c r="AG65" s="18">
        <v>3500000</v>
      </c>
      <c r="AH65" s="61">
        <f t="shared" si="22"/>
        <v>0.875</v>
      </c>
      <c r="AI65" s="115"/>
      <c r="AJ65" s="48"/>
      <c r="AK65" s="115"/>
      <c r="AL65" s="115"/>
      <c r="AM65" s="115"/>
      <c r="AN65" s="119"/>
      <c r="AO65" s="115"/>
      <c r="AP65" s="14"/>
      <c r="AQ65" s="118" t="str">
        <f t="shared" ref="AQ65" si="26">C65</f>
        <v>이인철</v>
      </c>
      <c r="AR65" s="16">
        <v>42465</v>
      </c>
      <c r="AS65" s="16">
        <v>42465</v>
      </c>
      <c r="AT65" s="7"/>
      <c r="AU65" s="14"/>
      <c r="AV65" s="16">
        <v>42468</v>
      </c>
      <c r="AW65" s="14">
        <f t="shared" ref="AW65" si="27">SUM(AG65-AU65)</f>
        <v>3500000</v>
      </c>
      <c r="AX65" s="92"/>
      <c r="AY65" s="82"/>
      <c r="AZ65" s="75"/>
      <c r="BA65" s="82"/>
      <c r="BB65" s="75"/>
      <c r="BC65" s="82"/>
      <c r="BD65" s="75"/>
      <c r="BE65" s="82"/>
      <c r="BF65" s="75"/>
      <c r="BG65" s="82"/>
      <c r="BH65" s="75"/>
      <c r="BI65" s="82"/>
      <c r="BJ65" s="75"/>
      <c r="BK65" s="82"/>
      <c r="BL65" s="75"/>
      <c r="BM65" s="82"/>
    </row>
    <row r="66" spans="1:65" ht="29.25" customHeight="1">
      <c r="A66" s="118">
        <v>60</v>
      </c>
      <c r="B66" s="115" t="s">
        <v>83</v>
      </c>
      <c r="C66" s="115" t="s">
        <v>259</v>
      </c>
      <c r="D66" s="1">
        <v>42458</v>
      </c>
      <c r="E66" s="115" t="s">
        <v>91</v>
      </c>
      <c r="F66" s="115" t="s">
        <v>289</v>
      </c>
      <c r="G66" s="116" t="s">
        <v>385</v>
      </c>
      <c r="H66" s="116" t="str">
        <f>G66</f>
        <v>한국만화박룸관 4D상영관 상영작 뽀로로 슈퍼썰매 대모험 임차</v>
      </c>
      <c r="I66" s="116" t="s">
        <v>386</v>
      </c>
      <c r="J66" s="18">
        <v>7500000</v>
      </c>
      <c r="K66" s="117"/>
      <c r="L66" s="116"/>
      <c r="M66" s="20"/>
      <c r="N66" s="115"/>
      <c r="O66" s="115"/>
      <c r="P66" s="115"/>
      <c r="Q66" s="115"/>
      <c r="R66" s="59"/>
      <c r="S66" s="40"/>
      <c r="T66" s="117"/>
      <c r="U66" s="116"/>
      <c r="V66" s="116"/>
      <c r="W66" s="116"/>
      <c r="X66" s="40"/>
      <c r="Y66" s="117"/>
      <c r="Z66" s="116" t="s">
        <v>387</v>
      </c>
      <c r="AA66" s="115" t="s">
        <v>388</v>
      </c>
      <c r="AB66" s="116" t="s">
        <v>389</v>
      </c>
      <c r="AC66" s="116"/>
      <c r="AD66" s="1">
        <v>42460</v>
      </c>
      <c r="AE66" s="1">
        <v>42461</v>
      </c>
      <c r="AF66" s="1">
        <v>42461</v>
      </c>
      <c r="AG66" s="18">
        <v>7500000</v>
      </c>
      <c r="AH66" s="61">
        <f t="shared" si="22"/>
        <v>1</v>
      </c>
      <c r="AI66" s="115"/>
      <c r="AJ66" s="48"/>
      <c r="AK66" s="115"/>
      <c r="AL66" s="115"/>
      <c r="AM66" s="115"/>
      <c r="AN66" s="119"/>
      <c r="AO66" s="115"/>
      <c r="AP66" s="14"/>
      <c r="AQ66" s="118" t="str">
        <f>C66</f>
        <v>김현재</v>
      </c>
      <c r="AR66" s="16">
        <v>42461</v>
      </c>
      <c r="AS66" s="16">
        <v>42461</v>
      </c>
      <c r="AT66" s="7"/>
      <c r="AU66" s="14"/>
      <c r="AV66" s="16">
        <v>42482</v>
      </c>
      <c r="AW66" s="14">
        <f>SUM(AG66-AU66)</f>
        <v>7500000</v>
      </c>
      <c r="AX66" s="92"/>
      <c r="AY66" s="82"/>
      <c r="AZ66" s="75"/>
      <c r="BA66" s="82"/>
      <c r="BB66" s="75"/>
      <c r="BC66" s="82"/>
      <c r="BD66" s="75"/>
      <c r="BE66" s="82"/>
      <c r="BF66" s="75"/>
      <c r="BG66" s="82"/>
      <c r="BH66" s="75"/>
      <c r="BI66" s="82"/>
      <c r="BJ66" s="75"/>
      <c r="BK66" s="82"/>
      <c r="BL66" s="75"/>
      <c r="BM66" s="82"/>
    </row>
    <row r="67" spans="1:65" ht="29.25" customHeight="1">
      <c r="A67" s="118">
        <v>61</v>
      </c>
      <c r="B67" s="115" t="s">
        <v>83</v>
      </c>
      <c r="C67" s="115" t="s">
        <v>259</v>
      </c>
      <c r="D67" s="1">
        <v>42458</v>
      </c>
      <c r="E67" s="115" t="s">
        <v>52</v>
      </c>
      <c r="F67" s="115" t="s">
        <v>289</v>
      </c>
      <c r="G67" s="116" t="s">
        <v>383</v>
      </c>
      <c r="H67" s="116" t="str">
        <f>G67</f>
        <v>한국만화박물관 4D상영관 어트랙션 조정</v>
      </c>
      <c r="I67" s="116" t="s">
        <v>384</v>
      </c>
      <c r="J67" s="18">
        <v>4510000</v>
      </c>
      <c r="K67" s="117"/>
      <c r="L67" s="116"/>
      <c r="M67" s="20"/>
      <c r="N67" s="115"/>
      <c r="O67" s="115"/>
      <c r="P67" s="115"/>
      <c r="Q67" s="115"/>
      <c r="R67" s="59"/>
      <c r="S67" s="40"/>
      <c r="T67" s="117"/>
      <c r="U67" s="116"/>
      <c r="V67" s="116"/>
      <c r="W67" s="116"/>
      <c r="X67" s="40"/>
      <c r="Y67" s="117"/>
      <c r="Z67" s="116" t="s">
        <v>380</v>
      </c>
      <c r="AA67" s="115" t="s">
        <v>381</v>
      </c>
      <c r="AB67" s="116" t="s">
        <v>382</v>
      </c>
      <c r="AC67" s="116"/>
      <c r="AD67" s="1">
        <v>42460</v>
      </c>
      <c r="AE67" s="1">
        <v>42460</v>
      </c>
      <c r="AF67" s="1">
        <v>42461</v>
      </c>
      <c r="AG67" s="18">
        <v>3630000</v>
      </c>
      <c r="AH67" s="61">
        <f t="shared" si="22"/>
        <v>0.80487804878048785</v>
      </c>
      <c r="AI67" s="115"/>
      <c r="AJ67" s="48"/>
      <c r="AK67" s="115"/>
      <c r="AL67" s="115"/>
      <c r="AM67" s="115"/>
      <c r="AN67" s="119"/>
      <c r="AO67" s="115"/>
      <c r="AP67" s="14"/>
      <c r="AQ67" s="118" t="str">
        <f t="shared" ref="AQ67:AQ69" si="28">C67</f>
        <v>김현재</v>
      </c>
      <c r="AR67" s="16">
        <v>42461</v>
      </c>
      <c r="AS67" s="16">
        <v>42461</v>
      </c>
      <c r="AT67" s="7"/>
      <c r="AU67" s="14"/>
      <c r="AV67" s="16">
        <v>42468</v>
      </c>
      <c r="AW67" s="14">
        <f>SUM(AG67-AU67)</f>
        <v>3630000</v>
      </c>
      <c r="AX67" s="92"/>
      <c r="AY67" s="82"/>
      <c r="AZ67" s="75"/>
      <c r="BA67" s="82"/>
      <c r="BB67" s="75"/>
      <c r="BC67" s="82"/>
      <c r="BD67" s="75"/>
      <c r="BE67" s="82"/>
      <c r="BF67" s="75"/>
      <c r="BG67" s="82"/>
      <c r="BH67" s="75"/>
      <c r="BI67" s="82"/>
      <c r="BJ67" s="75"/>
      <c r="BK67" s="82"/>
      <c r="BL67" s="75"/>
      <c r="BM67" s="82"/>
    </row>
    <row r="68" spans="1:65" ht="29.25" customHeight="1">
      <c r="A68" s="118">
        <v>62</v>
      </c>
      <c r="B68" s="115" t="s">
        <v>83</v>
      </c>
      <c r="C68" s="115" t="s">
        <v>188</v>
      </c>
      <c r="D68" s="1">
        <v>42460</v>
      </c>
      <c r="E68" s="115" t="s">
        <v>52</v>
      </c>
      <c r="F68" s="115" t="s">
        <v>60</v>
      </c>
      <c r="G68" s="116" t="s">
        <v>390</v>
      </c>
      <c r="H68" s="116" t="str">
        <f t="shared" ref="H68:H69" si="29">G68</f>
        <v>찾아가는 만화박물관 봄꽃축제 행사 용역</v>
      </c>
      <c r="I68" s="116" t="s">
        <v>391</v>
      </c>
      <c r="J68" s="18">
        <v>8184000</v>
      </c>
      <c r="K68" s="117"/>
      <c r="L68" s="116"/>
      <c r="M68" s="20"/>
      <c r="N68" s="115"/>
      <c r="O68" s="115"/>
      <c r="P68" s="115"/>
      <c r="Q68" s="115"/>
      <c r="R68" s="59"/>
      <c r="S68" s="40"/>
      <c r="T68" s="117"/>
      <c r="U68" s="116"/>
      <c r="V68" s="116"/>
      <c r="W68" s="116"/>
      <c r="X68" s="40"/>
      <c r="Y68" s="117"/>
      <c r="Z68" s="116" t="s">
        <v>150</v>
      </c>
      <c r="AA68" s="115" t="s">
        <v>151</v>
      </c>
      <c r="AB68" s="116" t="s">
        <v>152</v>
      </c>
      <c r="AC68" s="116"/>
      <c r="AD68" s="1">
        <v>42461</v>
      </c>
      <c r="AE68" s="1">
        <v>42461</v>
      </c>
      <c r="AF68" s="1">
        <v>42475</v>
      </c>
      <c r="AG68" s="18">
        <v>8107000</v>
      </c>
      <c r="AH68" s="61">
        <f t="shared" si="22"/>
        <v>0.99059139784946237</v>
      </c>
      <c r="AI68" s="115"/>
      <c r="AJ68" s="48"/>
      <c r="AK68" s="115"/>
      <c r="AL68" s="115"/>
      <c r="AM68" s="115"/>
      <c r="AN68" s="119"/>
      <c r="AO68" s="115"/>
      <c r="AP68" s="14"/>
      <c r="AQ68" s="118" t="str">
        <f t="shared" si="28"/>
        <v>박보라</v>
      </c>
      <c r="AR68" s="16">
        <v>42475</v>
      </c>
      <c r="AS68" s="16">
        <v>42478</v>
      </c>
      <c r="AT68" s="7"/>
      <c r="AU68" s="14"/>
      <c r="AV68" s="16">
        <v>42482</v>
      </c>
      <c r="AW68" s="14">
        <f>SUM(AG68-AU68)</f>
        <v>8107000</v>
      </c>
      <c r="AX68" s="92"/>
      <c r="AY68" s="82"/>
      <c r="AZ68" s="75"/>
      <c r="BA68" s="82"/>
      <c r="BB68" s="75"/>
      <c r="BC68" s="82"/>
      <c r="BD68" s="75"/>
      <c r="BE68" s="82"/>
      <c r="BF68" s="75"/>
      <c r="BG68" s="82"/>
      <c r="BH68" s="75"/>
      <c r="BI68" s="82"/>
      <c r="BJ68" s="75"/>
      <c r="BK68" s="82"/>
      <c r="BL68" s="75"/>
      <c r="BM68" s="82"/>
    </row>
    <row r="69" spans="1:65" ht="29.25" customHeight="1">
      <c r="A69" s="118">
        <v>63</v>
      </c>
      <c r="B69" s="115" t="s">
        <v>153</v>
      </c>
      <c r="C69" s="115" t="s">
        <v>253</v>
      </c>
      <c r="D69" s="1">
        <v>42429</v>
      </c>
      <c r="E69" s="115" t="s">
        <v>52</v>
      </c>
      <c r="F69" s="115" t="s">
        <v>238</v>
      </c>
      <c r="G69" s="116" t="s">
        <v>400</v>
      </c>
      <c r="H69" s="116" t="str">
        <f t="shared" si="29"/>
        <v>2016년도 한국만화영상진흥원 언론홍보 용역</v>
      </c>
      <c r="I69" s="116" t="s">
        <v>401</v>
      </c>
      <c r="J69" s="18">
        <v>72000000</v>
      </c>
      <c r="K69" s="117">
        <v>42443</v>
      </c>
      <c r="L69" s="116" t="s">
        <v>402</v>
      </c>
      <c r="M69" s="20" t="s">
        <v>403</v>
      </c>
      <c r="N69" s="115" t="s">
        <v>242</v>
      </c>
      <c r="O69" s="115" t="s">
        <v>117</v>
      </c>
      <c r="P69" s="115" t="s">
        <v>118</v>
      </c>
      <c r="Q69" s="115" t="s">
        <v>243</v>
      </c>
      <c r="R69" s="42">
        <v>72000000</v>
      </c>
      <c r="S69" s="42">
        <v>72000000</v>
      </c>
      <c r="T69" s="117">
        <v>42454</v>
      </c>
      <c r="U69" s="116">
        <v>2</v>
      </c>
      <c r="V69" s="116" t="s">
        <v>404</v>
      </c>
      <c r="W69" s="116" t="s">
        <v>405</v>
      </c>
      <c r="X69" s="42">
        <v>71700000</v>
      </c>
      <c r="Y69" s="117">
        <v>42454</v>
      </c>
      <c r="Z69" s="116" t="s">
        <v>404</v>
      </c>
      <c r="AA69" s="115" t="s">
        <v>406</v>
      </c>
      <c r="AB69" s="116" t="s">
        <v>405</v>
      </c>
      <c r="AC69" s="116">
        <v>1</v>
      </c>
      <c r="AD69" s="1">
        <v>42465</v>
      </c>
      <c r="AE69" s="1">
        <v>42465</v>
      </c>
      <c r="AF69" s="1">
        <v>42735</v>
      </c>
      <c r="AG69" s="18">
        <v>71700000</v>
      </c>
      <c r="AH69" s="61">
        <f t="shared" ref="AH69" si="30">SUM(AG69/S69)</f>
        <v>0.99583333333333335</v>
      </c>
      <c r="AI69" s="115"/>
      <c r="AJ69" s="48"/>
      <c r="AK69" s="115"/>
      <c r="AL69" s="115"/>
      <c r="AM69" s="115"/>
      <c r="AN69" s="119"/>
      <c r="AO69" s="115"/>
      <c r="AP69" s="14"/>
      <c r="AQ69" s="118" t="str">
        <f t="shared" si="28"/>
        <v>이효재</v>
      </c>
      <c r="AR69" s="16"/>
      <c r="AS69" s="16"/>
      <c r="AT69" s="7">
        <v>42494</v>
      </c>
      <c r="AU69" s="14">
        <v>35000000</v>
      </c>
      <c r="AV69" s="16"/>
      <c r="AW69" s="14"/>
      <c r="AX69" s="92"/>
      <c r="AY69" s="82"/>
      <c r="AZ69" s="75"/>
      <c r="BA69" s="82"/>
      <c r="BB69" s="75"/>
      <c r="BC69" s="82"/>
      <c r="BD69" s="75"/>
      <c r="BE69" s="82"/>
      <c r="BF69" s="75"/>
      <c r="BG69" s="82"/>
      <c r="BH69" s="75"/>
      <c r="BI69" s="82"/>
      <c r="BJ69" s="75"/>
      <c r="BK69" s="82"/>
      <c r="BL69" s="75"/>
      <c r="BM69" s="82"/>
    </row>
    <row r="70" spans="1:65" ht="29.25" customHeight="1">
      <c r="A70" s="118">
        <v>64</v>
      </c>
      <c r="B70" s="115" t="s">
        <v>393</v>
      </c>
      <c r="C70" s="115" t="s">
        <v>394</v>
      </c>
      <c r="D70" s="1">
        <v>42460</v>
      </c>
      <c r="E70" s="115" t="s">
        <v>91</v>
      </c>
      <c r="F70" s="115" t="s">
        <v>60</v>
      </c>
      <c r="G70" s="116" t="s">
        <v>395</v>
      </c>
      <c r="H70" s="116" t="str">
        <f>G70</f>
        <v>제18회 부천국제만화축제, 제5회 세계어린이만화가대회 포스터 디자인 및 제작</v>
      </c>
      <c r="I70" s="116" t="s">
        <v>396</v>
      </c>
      <c r="J70" s="18">
        <v>9000000</v>
      </c>
      <c r="K70" s="117"/>
      <c r="L70" s="116"/>
      <c r="M70" s="20"/>
      <c r="N70" s="115"/>
      <c r="O70" s="115"/>
      <c r="P70" s="115"/>
      <c r="Q70" s="115"/>
      <c r="R70" s="42"/>
      <c r="S70" s="42"/>
      <c r="T70" s="117"/>
      <c r="U70" s="116"/>
      <c r="V70" s="116"/>
      <c r="W70" s="116"/>
      <c r="X70" s="40"/>
      <c r="Y70" s="117"/>
      <c r="Z70" s="116" t="s">
        <v>397</v>
      </c>
      <c r="AA70" s="115" t="s">
        <v>398</v>
      </c>
      <c r="AB70" s="116" t="s">
        <v>399</v>
      </c>
      <c r="AC70" s="116"/>
      <c r="AD70" s="1">
        <v>42465</v>
      </c>
      <c r="AE70" s="1"/>
      <c r="AF70" s="1">
        <v>42489</v>
      </c>
      <c r="AG70" s="18">
        <v>8600000</v>
      </c>
      <c r="AH70" s="61">
        <f t="shared" si="22"/>
        <v>0.9555555555555556</v>
      </c>
      <c r="AI70" s="115"/>
      <c r="AJ70" s="48"/>
      <c r="AK70" s="115"/>
      <c r="AL70" s="115"/>
      <c r="AM70" s="115"/>
      <c r="AN70" s="119"/>
      <c r="AO70" s="115"/>
      <c r="AP70" s="14"/>
      <c r="AQ70" s="118" t="str">
        <f>C70</f>
        <v>박소연</v>
      </c>
      <c r="AR70" s="16">
        <v>42489</v>
      </c>
      <c r="AS70" s="16">
        <v>42494</v>
      </c>
      <c r="AT70" s="7"/>
      <c r="AU70" s="14"/>
      <c r="AV70" s="16">
        <v>42502</v>
      </c>
      <c r="AW70" s="14">
        <f>SUM(AG70-AU70)</f>
        <v>8600000</v>
      </c>
      <c r="AX70" s="92"/>
      <c r="AY70" s="82"/>
      <c r="AZ70" s="75"/>
      <c r="BA70" s="82"/>
      <c r="BB70" s="75"/>
      <c r="BC70" s="82"/>
      <c r="BD70" s="75"/>
      <c r="BE70" s="82"/>
      <c r="BF70" s="75"/>
      <c r="BG70" s="82"/>
      <c r="BH70" s="75"/>
      <c r="BI70" s="82"/>
      <c r="BJ70" s="75"/>
      <c r="BK70" s="82"/>
      <c r="BL70" s="75"/>
      <c r="BM70" s="82"/>
    </row>
    <row r="71" spans="1:65" ht="29.25" customHeight="1">
      <c r="A71" s="118">
        <v>65</v>
      </c>
      <c r="B71" s="115" t="s">
        <v>83</v>
      </c>
      <c r="C71" s="115" t="s">
        <v>205</v>
      </c>
      <c r="D71" s="1">
        <v>42468</v>
      </c>
      <c r="E71" s="115" t="s">
        <v>52</v>
      </c>
      <c r="F71" s="115" t="s">
        <v>60</v>
      </c>
      <c r="G71" s="116" t="s">
        <v>428</v>
      </c>
      <c r="H71" s="116" t="str">
        <f>G71</f>
        <v>기획전시 순정만화전 전시 디자인 용역</v>
      </c>
      <c r="I71" s="116" t="s">
        <v>207</v>
      </c>
      <c r="J71" s="18">
        <v>8360000</v>
      </c>
      <c r="K71" s="117"/>
      <c r="L71" s="116"/>
      <c r="M71" s="20"/>
      <c r="N71" s="115"/>
      <c r="O71" s="115"/>
      <c r="P71" s="115"/>
      <c r="Q71" s="115"/>
      <c r="R71" s="59"/>
      <c r="S71" s="40"/>
      <c r="T71" s="117"/>
      <c r="U71" s="116"/>
      <c r="V71" s="116"/>
      <c r="W71" s="116"/>
      <c r="X71" s="40"/>
      <c r="Y71" s="117"/>
      <c r="Z71" s="116" t="s">
        <v>208</v>
      </c>
      <c r="AA71" s="118" t="s">
        <v>236</v>
      </c>
      <c r="AB71" s="116" t="s">
        <v>212</v>
      </c>
      <c r="AC71" s="116"/>
      <c r="AD71" s="1">
        <v>42471</v>
      </c>
      <c r="AE71" s="1">
        <v>42472</v>
      </c>
      <c r="AF71" s="1">
        <v>42501</v>
      </c>
      <c r="AG71" s="18">
        <v>7524000</v>
      </c>
      <c r="AH71" s="61">
        <f t="shared" si="22"/>
        <v>0.9</v>
      </c>
      <c r="AI71" s="115"/>
      <c r="AJ71" s="48"/>
      <c r="AK71" s="115"/>
      <c r="AL71" s="115"/>
      <c r="AM71" s="115"/>
      <c r="AN71" s="119"/>
      <c r="AO71" s="115"/>
      <c r="AP71" s="14"/>
      <c r="AQ71" s="118" t="str">
        <f>C71</f>
        <v>서정임</v>
      </c>
      <c r="AR71" s="16">
        <v>42501</v>
      </c>
      <c r="AS71" s="16">
        <v>42503</v>
      </c>
      <c r="AT71" s="7"/>
      <c r="AU71" s="14"/>
      <c r="AV71" s="16">
        <v>42509</v>
      </c>
      <c r="AW71" s="14">
        <f>SUM(AG71-AU71)</f>
        <v>7524000</v>
      </c>
      <c r="AX71" s="92"/>
      <c r="AY71" s="82"/>
      <c r="AZ71" s="75"/>
      <c r="BA71" s="82"/>
      <c r="BB71" s="75"/>
      <c r="BC71" s="82"/>
      <c r="BD71" s="75"/>
      <c r="BE71" s="82"/>
      <c r="BF71" s="75"/>
      <c r="BG71" s="82"/>
      <c r="BH71" s="75"/>
      <c r="BI71" s="82"/>
      <c r="BJ71" s="75"/>
      <c r="BK71" s="82"/>
      <c r="BL71" s="75"/>
      <c r="BM71" s="82"/>
    </row>
    <row r="72" spans="1:65" ht="29.25" customHeight="1">
      <c r="A72" s="118">
        <v>66</v>
      </c>
      <c r="B72" s="115" t="s">
        <v>201</v>
      </c>
      <c r="C72" s="115" t="s">
        <v>414</v>
      </c>
      <c r="D72" s="1">
        <v>42454</v>
      </c>
      <c r="E72" s="115" t="s">
        <v>52</v>
      </c>
      <c r="F72" s="115" t="s">
        <v>60</v>
      </c>
      <c r="G72" s="116" t="s">
        <v>415</v>
      </c>
      <c r="H72" s="116" t="str">
        <f t="shared" ref="H72:H76" si="31">G72</f>
        <v>웹툰창작체험관 교육 콘텐츠 개발 용역</v>
      </c>
      <c r="I72" s="116" t="s">
        <v>416</v>
      </c>
      <c r="J72" s="18">
        <v>21974400</v>
      </c>
      <c r="K72" s="117"/>
      <c r="L72" s="116"/>
      <c r="M72" s="20"/>
      <c r="N72" s="115"/>
      <c r="O72" s="115"/>
      <c r="P72" s="115"/>
      <c r="Q72" s="115"/>
      <c r="R72" s="59"/>
      <c r="S72" s="40"/>
      <c r="T72" s="117"/>
      <c r="U72" s="116"/>
      <c r="V72" s="116"/>
      <c r="W72" s="116"/>
      <c r="X72" s="40"/>
      <c r="Y72" s="117"/>
      <c r="Z72" s="116" t="s">
        <v>417</v>
      </c>
      <c r="AA72" s="115" t="s">
        <v>418</v>
      </c>
      <c r="AB72" s="116" t="s">
        <v>419</v>
      </c>
      <c r="AC72" s="116"/>
      <c r="AD72" s="1">
        <v>42472</v>
      </c>
      <c r="AE72" s="1">
        <v>42472</v>
      </c>
      <c r="AF72" s="1">
        <v>42545</v>
      </c>
      <c r="AG72" s="18">
        <v>21505000</v>
      </c>
      <c r="AH72" s="61">
        <f t="shared" si="22"/>
        <v>0.97863877967088975</v>
      </c>
      <c r="AI72" s="115"/>
      <c r="AJ72" s="48"/>
      <c r="AK72" s="115"/>
      <c r="AL72" s="115"/>
      <c r="AM72" s="115"/>
      <c r="AN72" s="119"/>
      <c r="AO72" s="115"/>
      <c r="AP72" s="14"/>
      <c r="AQ72" s="118" t="str">
        <f t="shared" ref="AQ72:AQ76" si="32">C72</f>
        <v>심현필</v>
      </c>
      <c r="AR72" s="16">
        <v>42545</v>
      </c>
      <c r="AS72" s="16">
        <v>42558</v>
      </c>
      <c r="AT72" s="7"/>
      <c r="AU72" s="14"/>
      <c r="AV72" s="16">
        <v>42565</v>
      </c>
      <c r="AW72" s="14">
        <f>SUM(AG72-AU72)</f>
        <v>21505000</v>
      </c>
      <c r="AX72" s="92"/>
      <c r="AY72" s="82"/>
      <c r="AZ72" s="75"/>
      <c r="BA72" s="82"/>
      <c r="BB72" s="75"/>
      <c r="BC72" s="82"/>
      <c r="BD72" s="75"/>
      <c r="BE72" s="82"/>
      <c r="BF72" s="75"/>
      <c r="BG72" s="82"/>
      <c r="BH72" s="75"/>
      <c r="BI72" s="82"/>
      <c r="BJ72" s="75"/>
      <c r="BK72" s="82"/>
      <c r="BL72" s="75"/>
      <c r="BM72" s="82"/>
    </row>
    <row r="73" spans="1:65" ht="29.25" customHeight="1">
      <c r="A73" s="118">
        <v>67</v>
      </c>
      <c r="B73" s="115" t="s">
        <v>393</v>
      </c>
      <c r="C73" s="115" t="s">
        <v>425</v>
      </c>
      <c r="D73" s="1">
        <v>42471</v>
      </c>
      <c r="E73" s="115" t="s">
        <v>52</v>
      </c>
      <c r="F73" s="115" t="s">
        <v>60</v>
      </c>
      <c r="G73" s="116" t="s">
        <v>426</v>
      </c>
      <c r="H73" s="116" t="str">
        <f t="shared" si="31"/>
        <v>제18회 부천국제만화축제 홈페이지 리뉴얼 및 온라인 마케팅 용역</v>
      </c>
      <c r="I73" s="116" t="s">
        <v>427</v>
      </c>
      <c r="J73" s="18">
        <v>20900000</v>
      </c>
      <c r="K73" s="117"/>
      <c r="L73" s="116"/>
      <c r="M73" s="116"/>
      <c r="N73" s="115"/>
      <c r="O73" s="115"/>
      <c r="P73" s="115"/>
      <c r="Q73" s="115"/>
      <c r="R73" s="59"/>
      <c r="S73" s="40"/>
      <c r="T73" s="117"/>
      <c r="U73" s="116"/>
      <c r="V73" s="116"/>
      <c r="W73" s="116"/>
      <c r="X73" s="40"/>
      <c r="Y73" s="117"/>
      <c r="Z73" s="116" t="s">
        <v>106</v>
      </c>
      <c r="AA73" s="133" t="s">
        <v>915</v>
      </c>
      <c r="AB73" s="116" t="s">
        <v>107</v>
      </c>
      <c r="AC73" s="116"/>
      <c r="AD73" s="1">
        <v>42472</v>
      </c>
      <c r="AE73" s="1">
        <v>42472</v>
      </c>
      <c r="AF73" s="1">
        <v>42613</v>
      </c>
      <c r="AG73" s="18">
        <v>20020000</v>
      </c>
      <c r="AH73" s="61">
        <f t="shared" si="22"/>
        <v>0.95789473684210524</v>
      </c>
      <c r="AI73" s="115"/>
      <c r="AJ73" s="48"/>
      <c r="AK73" s="115"/>
      <c r="AL73" s="115"/>
      <c r="AM73" s="115"/>
      <c r="AN73" s="119"/>
      <c r="AO73" s="115"/>
      <c r="AP73" s="14"/>
      <c r="AQ73" s="118" t="str">
        <f t="shared" si="32"/>
        <v>박혜수</v>
      </c>
      <c r="AR73" s="16">
        <v>42613</v>
      </c>
      <c r="AS73" s="16">
        <v>42625</v>
      </c>
      <c r="AT73" s="7">
        <v>42494</v>
      </c>
      <c r="AU73" s="14">
        <v>14014000</v>
      </c>
      <c r="AV73" s="16">
        <v>42636</v>
      </c>
      <c r="AW73" s="14">
        <f>SUM(AG73-AU73)</f>
        <v>6006000</v>
      </c>
      <c r="AX73" s="92"/>
      <c r="AY73" s="82"/>
      <c r="AZ73" s="75"/>
      <c r="BA73" s="82"/>
      <c r="BB73" s="75"/>
      <c r="BC73" s="82"/>
      <c r="BD73" s="75"/>
      <c r="BE73" s="82"/>
      <c r="BF73" s="75"/>
      <c r="BG73" s="82"/>
      <c r="BH73" s="75"/>
      <c r="BI73" s="82"/>
      <c r="BJ73" s="75"/>
      <c r="BK73" s="82"/>
      <c r="BL73" s="75"/>
      <c r="BM73" s="82"/>
    </row>
    <row r="74" spans="1:65" ht="29.25" customHeight="1">
      <c r="A74" s="118">
        <v>68</v>
      </c>
      <c r="B74" s="115" t="s">
        <v>139</v>
      </c>
      <c r="C74" s="115" t="s">
        <v>338</v>
      </c>
      <c r="D74" s="1">
        <v>42459</v>
      </c>
      <c r="E74" s="115" t="s">
        <v>52</v>
      </c>
      <c r="F74" s="115" t="s">
        <v>269</v>
      </c>
      <c r="G74" s="116" t="s">
        <v>420</v>
      </c>
      <c r="H74" s="116" t="str">
        <f t="shared" si="31"/>
        <v>디지털만화규장각 만화DB제공 용역</v>
      </c>
      <c r="I74" s="116" t="s">
        <v>421</v>
      </c>
      <c r="J74" s="18">
        <v>18600000</v>
      </c>
      <c r="K74" s="117">
        <v>42464</v>
      </c>
      <c r="L74" s="116"/>
      <c r="M74" s="20">
        <v>0.9</v>
      </c>
      <c r="N74" s="115" t="s">
        <v>242</v>
      </c>
      <c r="O74" s="115" t="s">
        <v>117</v>
      </c>
      <c r="P74" s="115" t="s">
        <v>118</v>
      </c>
      <c r="Q74" s="115" t="s">
        <v>275</v>
      </c>
      <c r="R74" s="42">
        <v>18600000</v>
      </c>
      <c r="S74" s="42">
        <v>18590250</v>
      </c>
      <c r="T74" s="117">
        <v>42467</v>
      </c>
      <c r="U74" s="116">
        <v>3</v>
      </c>
      <c r="V74" s="116" t="s">
        <v>422</v>
      </c>
      <c r="W74" s="116" t="s">
        <v>423</v>
      </c>
      <c r="X74" s="42">
        <v>17200000</v>
      </c>
      <c r="Y74" s="117">
        <v>42466</v>
      </c>
      <c r="Z74" s="116" t="s">
        <v>422</v>
      </c>
      <c r="AA74" s="115" t="s">
        <v>424</v>
      </c>
      <c r="AB74" s="116" t="s">
        <v>423</v>
      </c>
      <c r="AC74" s="116">
        <v>1</v>
      </c>
      <c r="AD74" s="1">
        <v>42475</v>
      </c>
      <c r="AE74" s="1">
        <v>42478</v>
      </c>
      <c r="AF74" s="1">
        <v>42766</v>
      </c>
      <c r="AG74" s="18">
        <v>17200000</v>
      </c>
      <c r="AH74" s="61">
        <f t="shared" ref="AH74" si="33">SUM(AG74/S74)</f>
        <v>0.92521617514557364</v>
      </c>
      <c r="AI74" s="115"/>
      <c r="AJ74" s="48"/>
      <c r="AK74" s="115"/>
      <c r="AL74" s="115"/>
      <c r="AM74" s="115"/>
      <c r="AN74" s="119"/>
      <c r="AO74" s="115"/>
      <c r="AP74" s="14"/>
      <c r="AQ74" s="118" t="str">
        <f t="shared" si="32"/>
        <v>이규식</v>
      </c>
      <c r="AR74" s="16"/>
      <c r="AS74" s="16"/>
      <c r="AT74" s="7">
        <v>42486</v>
      </c>
      <c r="AU74" s="14">
        <v>12040000</v>
      </c>
      <c r="AV74" s="16"/>
      <c r="AW74" s="14"/>
      <c r="AX74" s="92"/>
      <c r="AY74" s="82"/>
      <c r="AZ74" s="75"/>
      <c r="BA74" s="82"/>
      <c r="BB74" s="75"/>
      <c r="BC74" s="82"/>
      <c r="BD74" s="75"/>
      <c r="BE74" s="82"/>
      <c r="BF74" s="75"/>
      <c r="BG74" s="82"/>
      <c r="BH74" s="75"/>
      <c r="BI74" s="82"/>
      <c r="BJ74" s="75"/>
      <c r="BK74" s="82"/>
      <c r="BL74" s="75"/>
      <c r="BM74" s="82"/>
    </row>
    <row r="75" spans="1:65" ht="29.25" customHeight="1">
      <c r="A75" s="118">
        <v>69</v>
      </c>
      <c r="B75" s="115" t="s">
        <v>407</v>
      </c>
      <c r="C75" s="115" t="s">
        <v>408</v>
      </c>
      <c r="D75" s="1">
        <v>42474</v>
      </c>
      <c r="E75" s="115" t="s">
        <v>52</v>
      </c>
      <c r="F75" s="115" t="s">
        <v>60</v>
      </c>
      <c r="G75" s="116" t="s">
        <v>409</v>
      </c>
      <c r="H75" s="116" t="str">
        <f t="shared" si="31"/>
        <v>성과관리체계 및 운영방안 구축 연구용역</v>
      </c>
      <c r="I75" s="116" t="s">
        <v>410</v>
      </c>
      <c r="J75" s="18">
        <v>19000000</v>
      </c>
      <c r="K75" s="117"/>
      <c r="L75" s="116"/>
      <c r="M75" s="116"/>
      <c r="N75" s="115"/>
      <c r="O75" s="115"/>
      <c r="P75" s="115"/>
      <c r="Q75" s="115"/>
      <c r="R75" s="59"/>
      <c r="S75" s="40"/>
      <c r="T75" s="117"/>
      <c r="U75" s="116"/>
      <c r="V75" s="116"/>
      <c r="W75" s="116"/>
      <c r="X75" s="40"/>
      <c r="Y75" s="117"/>
      <c r="Z75" s="116" t="s">
        <v>411</v>
      </c>
      <c r="AA75" s="115" t="s">
        <v>412</v>
      </c>
      <c r="AB75" s="116" t="s">
        <v>413</v>
      </c>
      <c r="AC75" s="116"/>
      <c r="AD75" s="1">
        <v>42478</v>
      </c>
      <c r="AE75" s="1">
        <v>42478</v>
      </c>
      <c r="AF75" s="1">
        <v>42538</v>
      </c>
      <c r="AG75" s="18">
        <v>18000000</v>
      </c>
      <c r="AH75" s="61">
        <f t="shared" si="22"/>
        <v>0.94736842105263153</v>
      </c>
      <c r="AI75" s="115"/>
      <c r="AJ75" s="48"/>
      <c r="AK75" s="115"/>
      <c r="AL75" s="115"/>
      <c r="AM75" s="115"/>
      <c r="AN75" s="119"/>
      <c r="AO75" s="115"/>
      <c r="AP75" s="14"/>
      <c r="AQ75" s="118" t="str">
        <f t="shared" si="32"/>
        <v>강은혜</v>
      </c>
      <c r="AR75" s="16">
        <v>42538</v>
      </c>
      <c r="AS75" s="16">
        <v>42556</v>
      </c>
      <c r="AT75" s="7"/>
      <c r="AU75" s="14"/>
      <c r="AV75" s="16">
        <v>42565</v>
      </c>
      <c r="AW75" s="14">
        <f>SUM(AG75-AU75)</f>
        <v>18000000</v>
      </c>
      <c r="AX75" s="92"/>
      <c r="AY75" s="82"/>
      <c r="AZ75" s="75"/>
      <c r="BA75" s="82"/>
      <c r="BB75" s="75"/>
      <c r="BC75" s="82"/>
      <c r="BD75" s="75"/>
      <c r="BE75" s="82"/>
      <c r="BF75" s="75"/>
      <c r="BG75" s="82"/>
      <c r="BH75" s="75"/>
      <c r="BI75" s="82"/>
      <c r="BJ75" s="75"/>
      <c r="BK75" s="82"/>
      <c r="BL75" s="75"/>
      <c r="BM75" s="82"/>
    </row>
    <row r="76" spans="1:65" ht="29.25" customHeight="1">
      <c r="A76" s="24">
        <v>70</v>
      </c>
      <c r="B76" s="26" t="s">
        <v>75</v>
      </c>
      <c r="C76" s="26" t="s">
        <v>103</v>
      </c>
      <c r="D76" s="25">
        <v>42474</v>
      </c>
      <c r="E76" s="26" t="s">
        <v>52</v>
      </c>
      <c r="F76" s="26" t="s">
        <v>60</v>
      </c>
      <c r="G76" s="27" t="s">
        <v>429</v>
      </c>
      <c r="H76" s="27" t="str">
        <f t="shared" si="31"/>
        <v>2016년 한국만화영상진흥원 통합사업관리시스템 유지보수</v>
      </c>
      <c r="I76" s="27" t="s">
        <v>430</v>
      </c>
      <c r="J76" s="28">
        <v>10000000</v>
      </c>
      <c r="K76" s="29"/>
      <c r="L76" s="27"/>
      <c r="M76" s="27"/>
      <c r="N76" s="26"/>
      <c r="O76" s="26"/>
      <c r="P76" s="26"/>
      <c r="Q76" s="26"/>
      <c r="R76" s="60"/>
      <c r="S76" s="43"/>
      <c r="T76" s="29"/>
      <c r="U76" s="27"/>
      <c r="V76" s="27"/>
      <c r="W76" s="27"/>
      <c r="X76" s="43"/>
      <c r="Y76" s="29"/>
      <c r="Z76" s="27" t="s">
        <v>431</v>
      </c>
      <c r="AA76" s="26" t="s">
        <v>432</v>
      </c>
      <c r="AB76" s="27" t="s">
        <v>433</v>
      </c>
      <c r="AC76" s="27"/>
      <c r="AD76" s="25">
        <v>42481</v>
      </c>
      <c r="AE76" s="25">
        <v>42491</v>
      </c>
      <c r="AF76" s="25">
        <v>42735</v>
      </c>
      <c r="AG76" s="28">
        <v>8800000</v>
      </c>
      <c r="AH76" s="62">
        <f>SUM(AG76/J76)</f>
        <v>0.88</v>
      </c>
      <c r="AI76" s="26"/>
      <c r="AJ76" s="49"/>
      <c r="AK76" s="26"/>
      <c r="AL76" s="26"/>
      <c r="AM76" s="26"/>
      <c r="AN76" s="31"/>
      <c r="AO76" s="26"/>
      <c r="AP76" s="35"/>
      <c r="AQ76" s="24" t="str">
        <f t="shared" si="32"/>
        <v>이인철</v>
      </c>
      <c r="AR76" s="32"/>
      <c r="AS76" s="32"/>
      <c r="AT76" s="33"/>
      <c r="AU76" s="35"/>
      <c r="AV76" s="32"/>
      <c r="AW76" s="35"/>
      <c r="AX76" s="32">
        <v>42534</v>
      </c>
      <c r="AY76" s="83">
        <v>1100000</v>
      </c>
      <c r="AZ76" s="32">
        <v>42555</v>
      </c>
      <c r="BA76" s="83">
        <v>1100000</v>
      </c>
      <c r="BB76" s="32">
        <v>42587</v>
      </c>
      <c r="BC76" s="85">
        <v>1100000</v>
      </c>
      <c r="BD76" s="32">
        <v>42618</v>
      </c>
      <c r="BE76" s="85">
        <v>1100000</v>
      </c>
      <c r="BF76" s="32"/>
      <c r="BG76" s="85"/>
      <c r="BH76" s="32"/>
      <c r="BI76" s="85"/>
      <c r="BJ76" s="32"/>
      <c r="BK76" s="85"/>
      <c r="BL76" s="32"/>
      <c r="BM76" s="85"/>
    </row>
    <row r="77" spans="1:65" ht="29.25" customHeight="1">
      <c r="A77" s="118">
        <v>71</v>
      </c>
      <c r="B77" s="115" t="s">
        <v>58</v>
      </c>
      <c r="C77" s="115" t="s">
        <v>434</v>
      </c>
      <c r="D77" s="1">
        <v>42474</v>
      </c>
      <c r="E77" s="115" t="s">
        <v>52</v>
      </c>
      <c r="F77" s="115" t="s">
        <v>60</v>
      </c>
      <c r="G77" s="116" t="s">
        <v>435</v>
      </c>
      <c r="H77" s="116" t="str">
        <f>G77</f>
        <v>2016 한중일 신인만화가 콘테스트 참가자 항공권 구매 및 부대업무 용역</v>
      </c>
      <c r="I77" s="116" t="s">
        <v>436</v>
      </c>
      <c r="J77" s="18">
        <v>4520940</v>
      </c>
      <c r="K77" s="117"/>
      <c r="L77" s="116"/>
      <c r="M77" s="116"/>
      <c r="N77" s="115"/>
      <c r="O77" s="115"/>
      <c r="P77" s="115"/>
      <c r="Q77" s="115"/>
      <c r="R77" s="59"/>
      <c r="S77" s="40"/>
      <c r="T77" s="117"/>
      <c r="U77" s="116"/>
      <c r="V77" s="116"/>
      <c r="W77" s="116"/>
      <c r="X77" s="40"/>
      <c r="Y77" s="117"/>
      <c r="Z77" s="116" t="s">
        <v>437</v>
      </c>
      <c r="AA77" s="115" t="s">
        <v>438</v>
      </c>
      <c r="AB77" s="116" t="s">
        <v>439</v>
      </c>
      <c r="AC77" s="116"/>
      <c r="AD77" s="1">
        <v>42482</v>
      </c>
      <c r="AE77" s="1">
        <v>42482</v>
      </c>
      <c r="AF77" s="1">
        <v>42487</v>
      </c>
      <c r="AG77" s="18">
        <v>4480940</v>
      </c>
      <c r="AH77" s="61">
        <f t="shared" ref="AH77:AH80" si="34">SUM(AG77/J77)</f>
        <v>0.99115228248992471</v>
      </c>
      <c r="AI77" s="115"/>
      <c r="AJ77" s="48"/>
      <c r="AK77" s="115"/>
      <c r="AL77" s="115"/>
      <c r="AM77" s="115"/>
      <c r="AN77" s="119"/>
      <c r="AO77" s="115"/>
      <c r="AP77" s="14"/>
      <c r="AQ77" s="118" t="str">
        <f>C77</f>
        <v>김현덕</v>
      </c>
      <c r="AR77" s="16">
        <v>42486</v>
      </c>
      <c r="AS77" s="16">
        <v>42486</v>
      </c>
      <c r="AT77" s="7"/>
      <c r="AU77" s="14"/>
      <c r="AV77" s="16">
        <v>42487</v>
      </c>
      <c r="AW77" s="14">
        <f>SUM(AG77-AU77)</f>
        <v>4480940</v>
      </c>
      <c r="AX77" s="92"/>
      <c r="AY77" s="82"/>
      <c r="AZ77" s="75"/>
      <c r="BA77" s="82"/>
      <c r="BB77" s="75"/>
      <c r="BC77" s="82"/>
      <c r="BD77" s="75"/>
      <c r="BE77" s="82"/>
      <c r="BF77" s="75"/>
      <c r="BG77" s="82"/>
      <c r="BH77" s="75"/>
      <c r="BI77" s="82"/>
      <c r="BJ77" s="75"/>
      <c r="BK77" s="82"/>
      <c r="BL77" s="75"/>
      <c r="BM77" s="82"/>
    </row>
    <row r="78" spans="1:65" ht="29.25" customHeight="1">
      <c r="A78" s="118">
        <v>72</v>
      </c>
      <c r="B78" s="115" t="s">
        <v>83</v>
      </c>
      <c r="C78" s="115" t="s">
        <v>259</v>
      </c>
      <c r="D78" s="1">
        <v>42481</v>
      </c>
      <c r="E78" s="115" t="s">
        <v>52</v>
      </c>
      <c r="F78" s="115" t="s">
        <v>60</v>
      </c>
      <c r="G78" s="116" t="s">
        <v>440</v>
      </c>
      <c r="H78" s="116" t="str">
        <f t="shared" ref="H78:H79" si="35">G78</f>
        <v>2016 한국만화박물관 어린이날 이벤트 행사 용역</v>
      </c>
      <c r="I78" s="116" t="s">
        <v>391</v>
      </c>
      <c r="J78" s="18">
        <v>9317000</v>
      </c>
      <c r="K78" s="117"/>
      <c r="L78" s="116"/>
      <c r="M78" s="116"/>
      <c r="N78" s="115"/>
      <c r="O78" s="115"/>
      <c r="P78" s="115"/>
      <c r="Q78" s="115"/>
      <c r="R78" s="59"/>
      <c r="S78" s="40"/>
      <c r="T78" s="117"/>
      <c r="U78" s="116"/>
      <c r="V78" s="116"/>
      <c r="W78" s="116"/>
      <c r="X78" s="40"/>
      <c r="Y78" s="117"/>
      <c r="Z78" s="116" t="s">
        <v>150</v>
      </c>
      <c r="AA78" s="115" t="s">
        <v>151</v>
      </c>
      <c r="AB78" s="116" t="s">
        <v>152</v>
      </c>
      <c r="AC78" s="116"/>
      <c r="AD78" s="1">
        <v>42485</v>
      </c>
      <c r="AE78" s="1">
        <v>42485</v>
      </c>
      <c r="AF78" s="1">
        <v>42507</v>
      </c>
      <c r="AG78" s="18">
        <v>9075000</v>
      </c>
      <c r="AH78" s="61">
        <f t="shared" si="34"/>
        <v>0.97402597402597402</v>
      </c>
      <c r="AI78" s="115" t="s">
        <v>480</v>
      </c>
      <c r="AJ78" s="16">
        <v>42492</v>
      </c>
      <c r="AK78" s="115" t="s">
        <v>481</v>
      </c>
      <c r="AL78" s="115"/>
      <c r="AM78" s="115"/>
      <c r="AN78" s="119"/>
      <c r="AO78" s="115"/>
      <c r="AP78" s="14">
        <v>10967000</v>
      </c>
      <c r="AQ78" s="118" t="str">
        <f t="shared" ref="AQ78:AQ79" si="36">C78</f>
        <v>김현재</v>
      </c>
      <c r="AR78" s="16">
        <v>42507</v>
      </c>
      <c r="AS78" s="16">
        <v>42508</v>
      </c>
      <c r="AT78" s="7"/>
      <c r="AU78" s="14"/>
      <c r="AV78" s="16">
        <v>42514</v>
      </c>
      <c r="AW78" s="14">
        <f>SUM(AP78-AU78)</f>
        <v>10967000</v>
      </c>
      <c r="AX78" s="92"/>
      <c r="AY78" s="82"/>
      <c r="AZ78" s="75"/>
      <c r="BA78" s="82"/>
      <c r="BB78" s="75"/>
      <c r="BC78" s="82"/>
      <c r="BD78" s="75"/>
      <c r="BE78" s="82"/>
      <c r="BF78" s="75"/>
      <c r="BG78" s="82"/>
      <c r="BH78" s="75"/>
      <c r="BI78" s="82"/>
      <c r="BJ78" s="75"/>
      <c r="BK78" s="82"/>
      <c r="BL78" s="75"/>
      <c r="BM78" s="82"/>
    </row>
    <row r="79" spans="1:65" ht="29.25" customHeight="1">
      <c r="A79" s="118">
        <v>73</v>
      </c>
      <c r="B79" s="115" t="s">
        <v>441</v>
      </c>
      <c r="C79" s="115" t="s">
        <v>146</v>
      </c>
      <c r="D79" s="1">
        <v>42481</v>
      </c>
      <c r="E79" s="115" t="s">
        <v>195</v>
      </c>
      <c r="F79" s="115" t="s">
        <v>60</v>
      </c>
      <c r="G79" s="116" t="s">
        <v>442</v>
      </c>
      <c r="H79" s="116" t="str">
        <f t="shared" si="35"/>
        <v>공공시설 내 만화카페 및 갤러리 조성공사</v>
      </c>
      <c r="I79" s="116" t="s">
        <v>443</v>
      </c>
      <c r="J79" s="18">
        <v>19980000</v>
      </c>
      <c r="K79" s="117"/>
      <c r="L79" s="116"/>
      <c r="M79" s="116"/>
      <c r="N79" s="115"/>
      <c r="O79" s="115"/>
      <c r="P79" s="115"/>
      <c r="Q79" s="115"/>
      <c r="R79" s="59"/>
      <c r="S79" s="40"/>
      <c r="T79" s="117"/>
      <c r="U79" s="116"/>
      <c r="V79" s="116"/>
      <c r="W79" s="116"/>
      <c r="X79" s="40"/>
      <c r="Y79" s="117"/>
      <c r="Z79" s="116" t="s">
        <v>344</v>
      </c>
      <c r="AA79" s="115" t="s">
        <v>282</v>
      </c>
      <c r="AB79" s="116" t="s">
        <v>283</v>
      </c>
      <c r="AC79" s="116"/>
      <c r="AD79" s="1">
        <v>42486</v>
      </c>
      <c r="AE79" s="1">
        <v>42486</v>
      </c>
      <c r="AF79" s="1">
        <v>42499</v>
      </c>
      <c r="AG79" s="18">
        <v>19200000</v>
      </c>
      <c r="AH79" s="61">
        <f t="shared" si="34"/>
        <v>0.96096096096096095</v>
      </c>
      <c r="AI79" s="115"/>
      <c r="AJ79" s="48"/>
      <c r="AK79" s="115"/>
      <c r="AL79" s="115"/>
      <c r="AM79" s="115"/>
      <c r="AN79" s="119"/>
      <c r="AO79" s="115"/>
      <c r="AP79" s="14"/>
      <c r="AQ79" s="118" t="str">
        <f t="shared" si="36"/>
        <v>이소현</v>
      </c>
      <c r="AR79" s="16">
        <v>42499</v>
      </c>
      <c r="AS79" s="16">
        <v>42499</v>
      </c>
      <c r="AT79" s="7"/>
      <c r="AU79" s="14"/>
      <c r="AV79" s="16">
        <v>42502</v>
      </c>
      <c r="AW79" s="14">
        <f>SUM(AG79-AU79)</f>
        <v>19200000</v>
      </c>
      <c r="AX79" s="92"/>
      <c r="AY79" s="82"/>
      <c r="AZ79" s="75"/>
      <c r="BA79" s="82"/>
      <c r="BB79" s="75"/>
      <c r="BC79" s="82"/>
      <c r="BD79" s="75"/>
      <c r="BE79" s="82"/>
      <c r="BF79" s="75"/>
      <c r="BG79" s="82"/>
      <c r="BH79" s="75"/>
      <c r="BI79" s="82"/>
      <c r="BJ79" s="75"/>
      <c r="BK79" s="82"/>
      <c r="BL79" s="75"/>
      <c r="BM79" s="82"/>
    </row>
    <row r="80" spans="1:65" ht="29.25" customHeight="1">
      <c r="A80" s="118">
        <v>74</v>
      </c>
      <c r="B80" s="115" t="s">
        <v>75</v>
      </c>
      <c r="C80" s="115" t="s">
        <v>349</v>
      </c>
      <c r="D80" s="1">
        <v>42482</v>
      </c>
      <c r="E80" s="115" t="s">
        <v>195</v>
      </c>
      <c r="F80" s="115" t="s">
        <v>60</v>
      </c>
      <c r="G80" s="116" t="s">
        <v>444</v>
      </c>
      <c r="H80" s="116" t="str">
        <f>G80</f>
        <v>만화영상진흥원 지상주차장 출입구 가로등 설치공사</v>
      </c>
      <c r="I80" s="116" t="s">
        <v>445</v>
      </c>
      <c r="J80" s="18">
        <v>1891000</v>
      </c>
      <c r="K80" s="117"/>
      <c r="L80" s="116"/>
      <c r="M80" s="116"/>
      <c r="N80" s="115"/>
      <c r="O80" s="115"/>
      <c r="P80" s="115"/>
      <c r="Q80" s="115"/>
      <c r="R80" s="59"/>
      <c r="S80" s="40"/>
      <c r="T80" s="117"/>
      <c r="U80" s="116"/>
      <c r="V80" s="116"/>
      <c r="W80" s="116"/>
      <c r="X80" s="40"/>
      <c r="Y80" s="117"/>
      <c r="Z80" s="116" t="s">
        <v>446</v>
      </c>
      <c r="AA80" s="115" t="s">
        <v>447</v>
      </c>
      <c r="AB80" s="116" t="s">
        <v>448</v>
      </c>
      <c r="AC80" s="116"/>
      <c r="AD80" s="1">
        <v>42486</v>
      </c>
      <c r="AE80" s="1">
        <v>42486</v>
      </c>
      <c r="AF80" s="1">
        <v>42500</v>
      </c>
      <c r="AG80" s="18">
        <v>1479000</v>
      </c>
      <c r="AH80" s="61">
        <f t="shared" si="34"/>
        <v>0.78212585933368584</v>
      </c>
      <c r="AI80" s="115"/>
      <c r="AJ80" s="48"/>
      <c r="AK80" s="115"/>
      <c r="AL80" s="115"/>
      <c r="AM80" s="115"/>
      <c r="AN80" s="119"/>
      <c r="AO80" s="115"/>
      <c r="AP80" s="14"/>
      <c r="AQ80" s="118" t="str">
        <f>C80</f>
        <v>정기선</v>
      </c>
      <c r="AR80" s="16">
        <v>42500</v>
      </c>
      <c r="AS80" s="16">
        <v>42500</v>
      </c>
      <c r="AT80" s="7"/>
      <c r="AU80" s="14"/>
      <c r="AV80" s="16">
        <v>42502</v>
      </c>
      <c r="AW80" s="14">
        <f>SUM(AG80-AU80)</f>
        <v>1479000</v>
      </c>
      <c r="AX80" s="92"/>
      <c r="AY80" s="82"/>
      <c r="AZ80" s="75"/>
      <c r="BA80" s="82"/>
      <c r="BB80" s="75"/>
      <c r="BC80" s="82"/>
      <c r="BD80" s="75"/>
      <c r="BE80" s="82"/>
      <c r="BF80" s="75"/>
      <c r="BG80" s="82"/>
      <c r="BH80" s="75"/>
      <c r="BI80" s="82"/>
      <c r="BJ80" s="75"/>
      <c r="BK80" s="82"/>
      <c r="BL80" s="75"/>
      <c r="BM80" s="82"/>
    </row>
    <row r="81" spans="1:65" ht="29.25" customHeight="1">
      <c r="A81" s="24">
        <v>75</v>
      </c>
      <c r="B81" s="26" t="s">
        <v>75</v>
      </c>
      <c r="C81" s="26" t="s">
        <v>103</v>
      </c>
      <c r="D81" s="25">
        <v>42424</v>
      </c>
      <c r="E81" s="26" t="s">
        <v>52</v>
      </c>
      <c r="F81" s="26" t="s">
        <v>289</v>
      </c>
      <c r="G81" s="27" t="s">
        <v>449</v>
      </c>
      <c r="H81" s="27" t="str">
        <f t="shared" ref="H81:H85" si="37">G81</f>
        <v>2016년 한국만화영상진흥원 경영자원통합관리시스템 유지보수 용역</v>
      </c>
      <c r="I81" s="27" t="s">
        <v>450</v>
      </c>
      <c r="J81" s="28">
        <v>16390000</v>
      </c>
      <c r="K81" s="29"/>
      <c r="L81" s="27"/>
      <c r="M81" s="37"/>
      <c r="N81" s="26"/>
      <c r="O81" s="26"/>
      <c r="P81" s="26"/>
      <c r="Q81" s="26"/>
      <c r="R81" s="60"/>
      <c r="S81" s="43"/>
      <c r="T81" s="29"/>
      <c r="U81" s="27"/>
      <c r="V81" s="27"/>
      <c r="W81" s="27"/>
      <c r="X81" s="43"/>
      <c r="Y81" s="29"/>
      <c r="Z81" s="27" t="s">
        <v>451</v>
      </c>
      <c r="AA81" s="26" t="s">
        <v>452</v>
      </c>
      <c r="AB81" s="27" t="s">
        <v>453</v>
      </c>
      <c r="AC81" s="27"/>
      <c r="AD81" s="25">
        <v>42487</v>
      </c>
      <c r="AE81" s="25">
        <v>42487</v>
      </c>
      <c r="AF81" s="25">
        <v>42735</v>
      </c>
      <c r="AG81" s="28">
        <v>15570000</v>
      </c>
      <c r="AH81" s="62">
        <f>SUM(AG81/J81)</f>
        <v>0.94996949359365468</v>
      </c>
      <c r="AI81" s="26"/>
      <c r="AJ81" s="49"/>
      <c r="AK81" s="26"/>
      <c r="AL81" s="26"/>
      <c r="AM81" s="26"/>
      <c r="AN81" s="31"/>
      <c r="AO81" s="26"/>
      <c r="AP81" s="35"/>
      <c r="AQ81" s="24" t="str">
        <f t="shared" ref="AQ81:AQ85" si="38">C81</f>
        <v>이인철</v>
      </c>
      <c r="AR81" s="32"/>
      <c r="AS81" s="32"/>
      <c r="AT81" s="33"/>
      <c r="AU81" s="35"/>
      <c r="AV81" s="32"/>
      <c r="AW81" s="35"/>
      <c r="AX81" s="32">
        <v>42565</v>
      </c>
      <c r="AY81" s="83">
        <v>4152000</v>
      </c>
      <c r="AZ81" s="76"/>
      <c r="BA81" s="85"/>
      <c r="BB81" s="76"/>
      <c r="BC81" s="85"/>
      <c r="BD81" s="76"/>
      <c r="BE81" s="85"/>
      <c r="BF81" s="76"/>
      <c r="BG81" s="85"/>
      <c r="BH81" s="76"/>
      <c r="BI81" s="85"/>
      <c r="BJ81" s="76"/>
      <c r="BK81" s="85"/>
      <c r="BL81" s="76"/>
      <c r="BM81" s="85"/>
    </row>
    <row r="82" spans="1:65" ht="29.25" customHeight="1">
      <c r="A82" s="118">
        <v>76</v>
      </c>
      <c r="B82" s="115" t="s">
        <v>75</v>
      </c>
      <c r="C82" s="115" t="s">
        <v>103</v>
      </c>
      <c r="D82" s="1">
        <v>42467</v>
      </c>
      <c r="E82" s="115" t="s">
        <v>91</v>
      </c>
      <c r="F82" s="115" t="s">
        <v>60</v>
      </c>
      <c r="G82" s="116" t="s">
        <v>454</v>
      </c>
      <c r="H82" s="116" t="str">
        <f t="shared" si="37"/>
        <v>전자결재시스템 서버용 하드디스크 구입</v>
      </c>
      <c r="I82" s="116" t="s">
        <v>455</v>
      </c>
      <c r="J82" s="18">
        <v>690000</v>
      </c>
      <c r="K82" s="117"/>
      <c r="L82" s="116"/>
      <c r="M82" s="20"/>
      <c r="N82" s="115"/>
      <c r="O82" s="115"/>
      <c r="P82" s="115"/>
      <c r="Q82" s="115"/>
      <c r="R82" s="59"/>
      <c r="S82" s="40"/>
      <c r="T82" s="117"/>
      <c r="U82" s="116"/>
      <c r="V82" s="116"/>
      <c r="W82" s="116"/>
      <c r="X82" s="40"/>
      <c r="Y82" s="117"/>
      <c r="Z82" s="116" t="s">
        <v>110</v>
      </c>
      <c r="AA82" s="115" t="s">
        <v>111</v>
      </c>
      <c r="AB82" s="116" t="s">
        <v>112</v>
      </c>
      <c r="AC82" s="116"/>
      <c r="AD82" s="1">
        <v>42487</v>
      </c>
      <c r="AE82" s="1"/>
      <c r="AF82" s="1">
        <v>42503</v>
      </c>
      <c r="AG82" s="18">
        <v>620000</v>
      </c>
      <c r="AH82" s="61">
        <f t="shared" ref="AH82:AH94" si="39">SUM(AG82/J82)</f>
        <v>0.89855072463768115</v>
      </c>
      <c r="AI82" s="115"/>
      <c r="AJ82" s="48"/>
      <c r="AK82" s="115"/>
      <c r="AL82" s="115"/>
      <c r="AM82" s="115"/>
      <c r="AN82" s="119"/>
      <c r="AO82" s="115"/>
      <c r="AP82" s="14"/>
      <c r="AQ82" s="118" t="str">
        <f t="shared" si="38"/>
        <v>이인철</v>
      </c>
      <c r="AR82" s="16">
        <v>42503</v>
      </c>
      <c r="AS82" s="16">
        <v>42503</v>
      </c>
      <c r="AT82" s="7"/>
      <c r="AU82" s="14"/>
      <c r="AV82" s="16">
        <v>42514</v>
      </c>
      <c r="AW82" s="14">
        <f>SUM(AG82-AU82)</f>
        <v>620000</v>
      </c>
      <c r="AX82" s="92"/>
      <c r="AY82" s="82"/>
      <c r="AZ82" s="75"/>
      <c r="BA82" s="82"/>
      <c r="BB82" s="75"/>
      <c r="BC82" s="82"/>
      <c r="BD82" s="75"/>
      <c r="BE82" s="82"/>
      <c r="BF82" s="75"/>
      <c r="BG82" s="82"/>
      <c r="BH82" s="75"/>
      <c r="BI82" s="82"/>
      <c r="BJ82" s="75"/>
      <c r="BK82" s="82"/>
      <c r="BL82" s="75"/>
      <c r="BM82" s="82"/>
    </row>
    <row r="83" spans="1:65" ht="29.25" customHeight="1">
      <c r="A83" s="118">
        <v>77</v>
      </c>
      <c r="B83" s="115" t="s">
        <v>153</v>
      </c>
      <c r="C83" s="115" t="s">
        <v>456</v>
      </c>
      <c r="D83" s="1">
        <v>42478</v>
      </c>
      <c r="E83" s="115" t="s">
        <v>52</v>
      </c>
      <c r="F83" s="115" t="s">
        <v>60</v>
      </c>
      <c r="G83" s="116" t="s">
        <v>457</v>
      </c>
      <c r="H83" s="116" t="str">
        <f t="shared" si="37"/>
        <v>웹툰산업 내의 광고/마케팅 황용사례 및 가치평가 연구용역</v>
      </c>
      <c r="I83" s="116" t="s">
        <v>458</v>
      </c>
      <c r="J83" s="18">
        <v>19200000</v>
      </c>
      <c r="K83" s="117"/>
      <c r="L83" s="116"/>
      <c r="M83" s="116"/>
      <c r="N83" s="115"/>
      <c r="O83" s="115"/>
      <c r="P83" s="115"/>
      <c r="Q83" s="115"/>
      <c r="R83" s="59"/>
      <c r="S83" s="40"/>
      <c r="T83" s="117"/>
      <c r="U83" s="116"/>
      <c r="V83" s="116"/>
      <c r="W83" s="116"/>
      <c r="X83" s="40"/>
      <c r="Y83" s="117"/>
      <c r="Z83" s="116" t="s">
        <v>459</v>
      </c>
      <c r="AA83" s="115" t="s">
        <v>460</v>
      </c>
      <c r="AB83" s="116" t="s">
        <v>461</v>
      </c>
      <c r="AC83" s="116"/>
      <c r="AD83" s="1">
        <v>42487</v>
      </c>
      <c r="AE83" s="1">
        <v>42487</v>
      </c>
      <c r="AF83" s="1">
        <v>42576</v>
      </c>
      <c r="AG83" s="18">
        <v>17800000</v>
      </c>
      <c r="AH83" s="61">
        <f t="shared" si="39"/>
        <v>0.92708333333333337</v>
      </c>
      <c r="AI83" s="115"/>
      <c r="AJ83" s="48"/>
      <c r="AK83" s="115"/>
      <c r="AL83" s="115"/>
      <c r="AM83" s="115"/>
      <c r="AN83" s="119"/>
      <c r="AO83" s="115"/>
      <c r="AP83" s="14"/>
      <c r="AQ83" s="118" t="str">
        <f t="shared" si="38"/>
        <v>최원혁</v>
      </c>
      <c r="AR83" s="16">
        <v>42576</v>
      </c>
      <c r="AS83" s="16">
        <v>42591</v>
      </c>
      <c r="AT83" s="7">
        <v>42516</v>
      </c>
      <c r="AU83" s="14">
        <v>10146000</v>
      </c>
      <c r="AV83" s="16">
        <v>42642</v>
      </c>
      <c r="AW83" s="14">
        <f t="shared" ref="AW83:AW91" si="40">SUM(AG83-AU83)</f>
        <v>7654000</v>
      </c>
      <c r="AX83" s="92"/>
      <c r="AY83" s="82"/>
      <c r="AZ83" s="75"/>
      <c r="BA83" s="82"/>
      <c r="BB83" s="75"/>
      <c r="BC83" s="82"/>
      <c r="BD83" s="75"/>
      <c r="BE83" s="82"/>
      <c r="BF83" s="75"/>
      <c r="BG83" s="82"/>
      <c r="BH83" s="75"/>
      <c r="BI83" s="82"/>
      <c r="BJ83" s="75"/>
      <c r="BK83" s="82"/>
      <c r="BL83" s="75"/>
      <c r="BM83" s="82"/>
    </row>
    <row r="84" spans="1:65" ht="29.25" customHeight="1">
      <c r="A84" s="118">
        <v>78</v>
      </c>
      <c r="B84" s="115" t="s">
        <v>83</v>
      </c>
      <c r="C84" s="115" t="s">
        <v>259</v>
      </c>
      <c r="D84" s="1">
        <v>42486</v>
      </c>
      <c r="E84" s="115" t="s">
        <v>52</v>
      </c>
      <c r="F84" s="115" t="s">
        <v>60</v>
      </c>
      <c r="G84" s="116" t="s">
        <v>462</v>
      </c>
      <c r="H84" s="116" t="str">
        <f t="shared" si="37"/>
        <v>한국만화박물관 4D상영관 라이더 의자 수리</v>
      </c>
      <c r="I84" s="116" t="s">
        <v>463</v>
      </c>
      <c r="J84" s="18">
        <v>4015000</v>
      </c>
      <c r="K84" s="117"/>
      <c r="L84" s="116"/>
      <c r="M84" s="116"/>
      <c r="N84" s="115"/>
      <c r="O84" s="115"/>
      <c r="P84" s="115"/>
      <c r="Q84" s="115"/>
      <c r="R84" s="59"/>
      <c r="S84" s="40"/>
      <c r="T84" s="117"/>
      <c r="U84" s="116"/>
      <c r="V84" s="116"/>
      <c r="W84" s="116"/>
      <c r="X84" s="40"/>
      <c r="Y84" s="117"/>
      <c r="Z84" s="116" t="s">
        <v>380</v>
      </c>
      <c r="AA84" s="115" t="s">
        <v>381</v>
      </c>
      <c r="AB84" s="116" t="s">
        <v>382</v>
      </c>
      <c r="AC84" s="116"/>
      <c r="AD84" s="1">
        <v>42488</v>
      </c>
      <c r="AE84" s="1">
        <v>42488</v>
      </c>
      <c r="AF84" s="1">
        <v>42489</v>
      </c>
      <c r="AG84" s="18">
        <v>3630000</v>
      </c>
      <c r="AH84" s="61">
        <f t="shared" si="39"/>
        <v>0.90410958904109584</v>
      </c>
      <c r="AI84" s="115"/>
      <c r="AJ84" s="48"/>
      <c r="AK84" s="115"/>
      <c r="AL84" s="115"/>
      <c r="AM84" s="115"/>
      <c r="AN84" s="119"/>
      <c r="AO84" s="115"/>
      <c r="AP84" s="14"/>
      <c r="AQ84" s="118" t="str">
        <f t="shared" si="38"/>
        <v>김현재</v>
      </c>
      <c r="AR84" s="16">
        <v>42488</v>
      </c>
      <c r="AS84" s="16">
        <v>42489</v>
      </c>
      <c r="AT84" s="7"/>
      <c r="AU84" s="14"/>
      <c r="AV84" s="16">
        <v>42502</v>
      </c>
      <c r="AW84" s="14">
        <f t="shared" si="40"/>
        <v>3630000</v>
      </c>
      <c r="AX84" s="92"/>
      <c r="AY84" s="82"/>
      <c r="AZ84" s="75"/>
      <c r="BA84" s="82"/>
      <c r="BB84" s="75"/>
      <c r="BC84" s="82"/>
      <c r="BD84" s="75"/>
      <c r="BE84" s="82"/>
      <c r="BF84" s="75"/>
      <c r="BG84" s="82"/>
      <c r="BH84" s="75"/>
      <c r="BI84" s="82"/>
      <c r="BJ84" s="75"/>
      <c r="BK84" s="82"/>
      <c r="BL84" s="75"/>
      <c r="BM84" s="82"/>
    </row>
    <row r="85" spans="1:65" ht="29.25" customHeight="1">
      <c r="A85" s="118">
        <v>79</v>
      </c>
      <c r="B85" s="115" t="s">
        <v>393</v>
      </c>
      <c r="C85" s="115" t="s">
        <v>425</v>
      </c>
      <c r="D85" s="1">
        <v>42487</v>
      </c>
      <c r="E85" s="115" t="s">
        <v>52</v>
      </c>
      <c r="F85" s="115" t="s">
        <v>60</v>
      </c>
      <c r="G85" s="116" t="s">
        <v>464</v>
      </c>
      <c r="H85" s="116" t="str">
        <f t="shared" si="37"/>
        <v>제19회 부천국제만화축제 사전홍보영상 제작</v>
      </c>
      <c r="I85" s="116" t="s">
        <v>465</v>
      </c>
      <c r="J85" s="18">
        <v>2100000</v>
      </c>
      <c r="K85" s="117"/>
      <c r="L85" s="116"/>
      <c r="M85" s="116"/>
      <c r="N85" s="115"/>
      <c r="O85" s="115"/>
      <c r="P85" s="115"/>
      <c r="Q85" s="115"/>
      <c r="R85" s="59"/>
      <c r="S85" s="40"/>
      <c r="T85" s="117"/>
      <c r="U85" s="116"/>
      <c r="V85" s="116"/>
      <c r="W85" s="116"/>
      <c r="X85" s="40"/>
      <c r="Y85" s="117"/>
      <c r="Z85" s="116" t="s">
        <v>255</v>
      </c>
      <c r="AA85" s="118" t="s">
        <v>256</v>
      </c>
      <c r="AB85" s="116" t="s">
        <v>257</v>
      </c>
      <c r="AC85" s="116"/>
      <c r="AD85" s="1">
        <v>42489</v>
      </c>
      <c r="AE85" s="1">
        <v>42489</v>
      </c>
      <c r="AF85" s="1">
        <v>42492</v>
      </c>
      <c r="AG85" s="18">
        <v>2000000</v>
      </c>
      <c r="AH85" s="61">
        <f t="shared" si="39"/>
        <v>0.95238095238095233</v>
      </c>
      <c r="AI85" s="115"/>
      <c r="AJ85" s="48"/>
      <c r="AK85" s="115"/>
      <c r="AL85" s="115"/>
      <c r="AM85" s="115"/>
      <c r="AN85" s="119"/>
      <c r="AO85" s="115"/>
      <c r="AP85" s="14"/>
      <c r="AQ85" s="118" t="str">
        <f t="shared" si="38"/>
        <v>박혜수</v>
      </c>
      <c r="AR85" s="16">
        <v>42492</v>
      </c>
      <c r="AS85" s="16">
        <v>42494</v>
      </c>
      <c r="AT85" s="7"/>
      <c r="AU85" s="14"/>
      <c r="AV85" s="16">
        <v>42499</v>
      </c>
      <c r="AW85" s="14">
        <f t="shared" si="40"/>
        <v>2000000</v>
      </c>
      <c r="AX85" s="92"/>
      <c r="AY85" s="82"/>
      <c r="AZ85" s="75"/>
      <c r="BA85" s="82"/>
      <c r="BB85" s="75"/>
      <c r="BC85" s="82"/>
      <c r="BD85" s="75"/>
      <c r="BE85" s="82"/>
      <c r="BF85" s="75"/>
      <c r="BG85" s="82"/>
      <c r="BH85" s="75"/>
      <c r="BI85" s="82"/>
      <c r="BJ85" s="75"/>
      <c r="BK85" s="82"/>
      <c r="BL85" s="75"/>
      <c r="BM85" s="82"/>
    </row>
    <row r="86" spans="1:65" ht="29.25" customHeight="1">
      <c r="A86" s="118">
        <v>80</v>
      </c>
      <c r="B86" s="115" t="s">
        <v>83</v>
      </c>
      <c r="C86" s="115" t="s">
        <v>205</v>
      </c>
      <c r="D86" s="1">
        <v>42487</v>
      </c>
      <c r="E86" s="115" t="s">
        <v>91</v>
      </c>
      <c r="F86" s="115" t="s">
        <v>60</v>
      </c>
      <c r="G86" s="116" t="s">
        <v>466</v>
      </c>
      <c r="H86" s="116" t="str">
        <f>G86</f>
        <v>기획전시 「소녀, 순정을 그리다」 도록 제작</v>
      </c>
      <c r="I86" s="116" t="s">
        <v>467</v>
      </c>
      <c r="J86" s="18">
        <v>8300000</v>
      </c>
      <c r="K86" s="117"/>
      <c r="L86" s="116"/>
      <c r="M86" s="116"/>
      <c r="N86" s="115"/>
      <c r="O86" s="115"/>
      <c r="P86" s="115"/>
      <c r="Q86" s="115"/>
      <c r="R86" s="59"/>
      <c r="S86" s="40"/>
      <c r="T86" s="117"/>
      <c r="U86" s="116"/>
      <c r="V86" s="116"/>
      <c r="W86" s="116"/>
      <c r="X86" s="40"/>
      <c r="Y86" s="117"/>
      <c r="Z86" s="116" t="s">
        <v>179</v>
      </c>
      <c r="AA86" s="115" t="s">
        <v>180</v>
      </c>
      <c r="AB86" s="116" t="s">
        <v>181</v>
      </c>
      <c r="AC86" s="116"/>
      <c r="AD86" s="1">
        <v>42489</v>
      </c>
      <c r="AE86" s="1"/>
      <c r="AF86" s="1">
        <v>42494</v>
      </c>
      <c r="AG86" s="18">
        <v>7822000</v>
      </c>
      <c r="AH86" s="61">
        <f t="shared" si="39"/>
        <v>0.94240963855421689</v>
      </c>
      <c r="AI86" s="115"/>
      <c r="AJ86" s="48"/>
      <c r="AK86" s="115"/>
      <c r="AL86" s="115"/>
      <c r="AM86" s="115"/>
      <c r="AN86" s="119"/>
      <c r="AO86" s="115"/>
      <c r="AP86" s="14"/>
      <c r="AQ86" s="118" t="str">
        <f>C86</f>
        <v>서정임</v>
      </c>
      <c r="AR86" s="16">
        <v>42494</v>
      </c>
      <c r="AS86" s="16">
        <v>42494</v>
      </c>
      <c r="AT86" s="7"/>
      <c r="AU86" s="14"/>
      <c r="AV86" s="16">
        <v>42509</v>
      </c>
      <c r="AW86" s="14">
        <f t="shared" si="40"/>
        <v>7822000</v>
      </c>
      <c r="AX86" s="92"/>
      <c r="AY86" s="82"/>
      <c r="AZ86" s="75"/>
      <c r="BA86" s="82"/>
      <c r="BB86" s="75"/>
      <c r="BC86" s="82"/>
      <c r="BD86" s="75"/>
      <c r="BE86" s="82"/>
      <c r="BF86" s="75"/>
      <c r="BG86" s="82"/>
      <c r="BH86" s="75"/>
      <c r="BI86" s="82"/>
      <c r="BJ86" s="75"/>
      <c r="BK86" s="82"/>
      <c r="BL86" s="75"/>
      <c r="BM86" s="82"/>
    </row>
    <row r="87" spans="1:65" ht="29.25" customHeight="1">
      <c r="A87" s="118">
        <v>81</v>
      </c>
      <c r="B87" s="115" t="s">
        <v>83</v>
      </c>
      <c r="C87" s="115" t="s">
        <v>205</v>
      </c>
      <c r="D87" s="1">
        <v>42488</v>
      </c>
      <c r="E87" s="115" t="s">
        <v>91</v>
      </c>
      <c r="F87" s="115" t="s">
        <v>60</v>
      </c>
      <c r="G87" s="116" t="s">
        <v>468</v>
      </c>
      <c r="H87" s="116" t="str">
        <f>G87</f>
        <v>기획전시 「소녀, 순정을 그리다」 전시용 액자 구입</v>
      </c>
      <c r="I87" s="116" t="s">
        <v>469</v>
      </c>
      <c r="J87" s="18">
        <v>7950000</v>
      </c>
      <c r="K87" s="117"/>
      <c r="L87" s="116"/>
      <c r="M87" s="116"/>
      <c r="N87" s="115"/>
      <c r="O87" s="115"/>
      <c r="P87" s="115"/>
      <c r="Q87" s="115"/>
      <c r="R87" s="59"/>
      <c r="S87" s="40"/>
      <c r="T87" s="117"/>
      <c r="U87" s="116"/>
      <c r="V87" s="116"/>
      <c r="W87" s="116"/>
      <c r="X87" s="40"/>
      <c r="Y87" s="117"/>
      <c r="Z87" s="116" t="s">
        <v>470</v>
      </c>
      <c r="AA87" s="115" t="s">
        <v>471</v>
      </c>
      <c r="AB87" s="116" t="s">
        <v>472</v>
      </c>
      <c r="AC87" s="116"/>
      <c r="AD87" s="1">
        <v>42489</v>
      </c>
      <c r="AE87" s="1"/>
      <c r="AF87" s="1">
        <v>42494</v>
      </c>
      <c r="AG87" s="18">
        <v>7393500</v>
      </c>
      <c r="AH87" s="61">
        <f t="shared" si="39"/>
        <v>0.93</v>
      </c>
      <c r="AI87" s="115"/>
      <c r="AJ87" s="48"/>
      <c r="AK87" s="115"/>
      <c r="AL87" s="115"/>
      <c r="AM87" s="115"/>
      <c r="AN87" s="119"/>
      <c r="AO87" s="115"/>
      <c r="AP87" s="14"/>
      <c r="AQ87" s="118" t="str">
        <f>C87</f>
        <v>서정임</v>
      </c>
      <c r="AR87" s="16">
        <v>42494</v>
      </c>
      <c r="AS87" s="16">
        <v>42494</v>
      </c>
      <c r="AT87" s="7"/>
      <c r="AU87" s="14"/>
      <c r="AV87" s="16">
        <v>42509</v>
      </c>
      <c r="AW87" s="14">
        <f t="shared" si="40"/>
        <v>7393500</v>
      </c>
      <c r="AX87" s="107"/>
      <c r="AY87" s="82"/>
      <c r="AZ87" s="75"/>
      <c r="BA87" s="82"/>
      <c r="BB87" s="75"/>
      <c r="BC87" s="82"/>
      <c r="BD87" s="75"/>
      <c r="BE87" s="82"/>
      <c r="BF87" s="75"/>
      <c r="BG87" s="82"/>
      <c r="BH87" s="75"/>
      <c r="BI87" s="82"/>
      <c r="BJ87" s="75"/>
      <c r="BK87" s="82"/>
      <c r="BL87" s="75"/>
      <c r="BM87" s="82"/>
    </row>
    <row r="88" spans="1:65" ht="29.25" customHeight="1">
      <c r="A88" s="118">
        <v>82</v>
      </c>
      <c r="B88" s="115" t="s">
        <v>75</v>
      </c>
      <c r="C88" s="115" t="s">
        <v>103</v>
      </c>
      <c r="D88" s="1">
        <v>42488</v>
      </c>
      <c r="E88" s="115" t="s">
        <v>52</v>
      </c>
      <c r="F88" s="115" t="s">
        <v>60</v>
      </c>
      <c r="G88" s="116" t="s">
        <v>473</v>
      </c>
      <c r="H88" s="116" t="str">
        <f>G88</f>
        <v>한국만화영상진흥원 홈페이지 내 전자견적 제출 시스템 구축</v>
      </c>
      <c r="I88" s="116" t="s">
        <v>474</v>
      </c>
      <c r="J88" s="18">
        <v>2464080</v>
      </c>
      <c r="K88" s="117"/>
      <c r="L88" s="116"/>
      <c r="M88" s="116"/>
      <c r="N88" s="115"/>
      <c r="O88" s="115"/>
      <c r="P88" s="115"/>
      <c r="Q88" s="115"/>
      <c r="R88" s="59"/>
      <c r="S88" s="40"/>
      <c r="T88" s="117"/>
      <c r="U88" s="116"/>
      <c r="V88" s="116"/>
      <c r="W88" s="116"/>
      <c r="X88" s="40"/>
      <c r="Y88" s="117"/>
      <c r="Z88" s="116" t="s">
        <v>106</v>
      </c>
      <c r="AA88" s="133" t="s">
        <v>915</v>
      </c>
      <c r="AB88" s="116" t="s">
        <v>107</v>
      </c>
      <c r="AC88" s="116"/>
      <c r="AD88" s="1">
        <v>42489</v>
      </c>
      <c r="AE88" s="1">
        <v>42489</v>
      </c>
      <c r="AF88" s="1">
        <v>42509</v>
      </c>
      <c r="AG88" s="18">
        <v>2079000</v>
      </c>
      <c r="AH88" s="61">
        <f t="shared" si="39"/>
        <v>0.84372260640888286</v>
      </c>
      <c r="AI88" s="115"/>
      <c r="AJ88" s="48"/>
      <c r="AK88" s="115"/>
      <c r="AL88" s="115"/>
      <c r="AM88" s="115"/>
      <c r="AN88" s="119"/>
      <c r="AO88" s="115"/>
      <c r="AP88" s="14"/>
      <c r="AQ88" s="118" t="str">
        <f>C88</f>
        <v>이인철</v>
      </c>
      <c r="AR88" s="16">
        <v>42508</v>
      </c>
      <c r="AS88" s="16">
        <v>42509</v>
      </c>
      <c r="AT88" s="7"/>
      <c r="AU88" s="14"/>
      <c r="AV88" s="16">
        <v>42514</v>
      </c>
      <c r="AW88" s="14">
        <f t="shared" si="40"/>
        <v>2079000</v>
      </c>
      <c r="AX88" s="92"/>
      <c r="AY88" s="82"/>
      <c r="AZ88" s="75"/>
      <c r="BA88" s="82"/>
      <c r="BB88" s="75"/>
      <c r="BC88" s="82"/>
      <c r="BD88" s="75"/>
      <c r="BE88" s="82"/>
      <c r="BF88" s="75"/>
      <c r="BG88" s="82"/>
      <c r="BH88" s="75"/>
      <c r="BI88" s="82"/>
      <c r="BJ88" s="75"/>
      <c r="BK88" s="82"/>
      <c r="BL88" s="75"/>
      <c r="BM88" s="82"/>
    </row>
    <row r="89" spans="1:65" ht="29.25" customHeight="1">
      <c r="A89" s="118">
        <v>83</v>
      </c>
      <c r="B89" s="115" t="s">
        <v>83</v>
      </c>
      <c r="C89" s="115" t="s">
        <v>176</v>
      </c>
      <c r="D89" s="1">
        <v>42489</v>
      </c>
      <c r="E89" s="115" t="s">
        <v>91</v>
      </c>
      <c r="F89" s="115" t="s">
        <v>60</v>
      </c>
      <c r="G89" s="116" t="s">
        <v>475</v>
      </c>
      <c r="H89" s="116" t="str">
        <f t="shared" ref="H89:H90" si="41">G89</f>
        <v>한국만화박물관 입장권 띠지 제작</v>
      </c>
      <c r="I89" s="116" t="s">
        <v>476</v>
      </c>
      <c r="J89" s="18">
        <v>2700000</v>
      </c>
      <c r="K89" s="117"/>
      <c r="L89" s="116"/>
      <c r="M89" s="116"/>
      <c r="N89" s="115"/>
      <c r="O89" s="115"/>
      <c r="P89" s="115"/>
      <c r="Q89" s="115"/>
      <c r="R89" s="59"/>
      <c r="S89" s="40"/>
      <c r="T89" s="117"/>
      <c r="U89" s="116"/>
      <c r="V89" s="116"/>
      <c r="W89" s="116"/>
      <c r="X89" s="40"/>
      <c r="Y89" s="117"/>
      <c r="Z89" s="116" t="s">
        <v>477</v>
      </c>
      <c r="AA89" s="115" t="s">
        <v>478</v>
      </c>
      <c r="AB89" s="116" t="s">
        <v>479</v>
      </c>
      <c r="AC89" s="116"/>
      <c r="AD89" s="1">
        <v>42492</v>
      </c>
      <c r="AE89" s="1"/>
      <c r="AF89" s="1">
        <v>42494</v>
      </c>
      <c r="AG89" s="18">
        <v>2100000</v>
      </c>
      <c r="AH89" s="61">
        <f t="shared" si="39"/>
        <v>0.77777777777777779</v>
      </c>
      <c r="AI89" s="115"/>
      <c r="AJ89" s="48"/>
      <c r="AK89" s="115"/>
      <c r="AL89" s="115"/>
      <c r="AM89" s="115"/>
      <c r="AN89" s="119"/>
      <c r="AO89" s="115"/>
      <c r="AP89" s="14"/>
      <c r="AQ89" s="118" t="str">
        <f t="shared" ref="AQ89:AQ90" si="42">C89</f>
        <v>방희정</v>
      </c>
      <c r="AR89" s="16">
        <v>42494</v>
      </c>
      <c r="AS89" s="16">
        <v>42494</v>
      </c>
      <c r="AT89" s="7"/>
      <c r="AU89" s="14"/>
      <c r="AV89" s="16">
        <v>42502</v>
      </c>
      <c r="AW89" s="14">
        <f t="shared" si="40"/>
        <v>2100000</v>
      </c>
      <c r="AX89" s="92"/>
      <c r="AY89" s="82"/>
      <c r="AZ89" s="75"/>
      <c r="BA89" s="82"/>
      <c r="BB89" s="75"/>
      <c r="BC89" s="82"/>
      <c r="BD89" s="75"/>
      <c r="BE89" s="82"/>
      <c r="BF89" s="75"/>
      <c r="BG89" s="82"/>
      <c r="BH89" s="75"/>
      <c r="BI89" s="82"/>
      <c r="BJ89" s="75"/>
      <c r="BK89" s="82"/>
      <c r="BL89" s="75"/>
      <c r="BM89" s="82"/>
    </row>
    <row r="90" spans="1:65" ht="29.25" customHeight="1">
      <c r="A90" s="118">
        <v>84</v>
      </c>
      <c r="B90" s="115" t="s">
        <v>83</v>
      </c>
      <c r="C90" s="115" t="s">
        <v>205</v>
      </c>
      <c r="D90" s="1">
        <v>42492</v>
      </c>
      <c r="E90" s="115" t="s">
        <v>52</v>
      </c>
      <c r="F90" s="115" t="s">
        <v>60</v>
      </c>
      <c r="G90" s="116" t="s">
        <v>491</v>
      </c>
      <c r="H90" s="116" t="str">
        <f t="shared" si="41"/>
        <v>기획전시 「소녀, 순정을 그리다」 전시설치용역</v>
      </c>
      <c r="I90" s="116" t="s">
        <v>332</v>
      </c>
      <c r="J90" s="18">
        <v>17826000</v>
      </c>
      <c r="K90" s="117"/>
      <c r="L90" s="116"/>
      <c r="M90" s="116"/>
      <c r="N90" s="115"/>
      <c r="O90" s="115"/>
      <c r="P90" s="115"/>
      <c r="Q90" s="115"/>
      <c r="R90" s="59"/>
      <c r="S90" s="40"/>
      <c r="T90" s="117"/>
      <c r="U90" s="116"/>
      <c r="V90" s="116"/>
      <c r="W90" s="116"/>
      <c r="X90" s="40"/>
      <c r="Y90" s="117"/>
      <c r="Z90" s="116" t="s">
        <v>305</v>
      </c>
      <c r="AA90" s="115" t="s">
        <v>306</v>
      </c>
      <c r="AB90" s="116" t="s">
        <v>367</v>
      </c>
      <c r="AC90" s="116"/>
      <c r="AD90" s="1">
        <v>42492</v>
      </c>
      <c r="AE90" s="1">
        <v>42492</v>
      </c>
      <c r="AF90" s="1">
        <v>42501</v>
      </c>
      <c r="AG90" s="18">
        <v>17260000</v>
      </c>
      <c r="AH90" s="61">
        <f t="shared" si="39"/>
        <v>0.96824862560305169</v>
      </c>
      <c r="AI90" s="115"/>
      <c r="AJ90" s="48"/>
      <c r="AK90" s="115"/>
      <c r="AL90" s="115"/>
      <c r="AM90" s="115"/>
      <c r="AN90" s="119"/>
      <c r="AO90" s="115"/>
      <c r="AP90" s="14"/>
      <c r="AQ90" s="118" t="str">
        <f t="shared" si="42"/>
        <v>서정임</v>
      </c>
      <c r="AR90" s="16">
        <v>42501</v>
      </c>
      <c r="AS90" s="16">
        <v>42503</v>
      </c>
      <c r="AT90" s="7"/>
      <c r="AU90" s="14"/>
      <c r="AV90" s="16">
        <v>42509</v>
      </c>
      <c r="AW90" s="14">
        <f t="shared" si="40"/>
        <v>17260000</v>
      </c>
      <c r="AX90" s="92"/>
      <c r="AY90" s="82"/>
      <c r="AZ90" s="75"/>
      <c r="BA90" s="82"/>
      <c r="BB90" s="75"/>
      <c r="BC90" s="82"/>
      <c r="BD90" s="75"/>
      <c r="BE90" s="82"/>
      <c r="BF90" s="75"/>
      <c r="BG90" s="82"/>
      <c r="BH90" s="75"/>
      <c r="BI90" s="82"/>
      <c r="BJ90" s="75"/>
      <c r="BK90" s="82"/>
      <c r="BL90" s="75"/>
      <c r="BM90" s="82"/>
    </row>
    <row r="91" spans="1:65" ht="29.25" customHeight="1">
      <c r="A91" s="118">
        <v>85</v>
      </c>
      <c r="B91" s="115" t="s">
        <v>505</v>
      </c>
      <c r="C91" s="115" t="s">
        <v>90</v>
      </c>
      <c r="D91" s="1">
        <v>42465</v>
      </c>
      <c r="E91" s="115" t="s">
        <v>52</v>
      </c>
      <c r="F91" s="115" t="s">
        <v>238</v>
      </c>
      <c r="G91" s="116" t="s">
        <v>506</v>
      </c>
      <c r="H91" s="116" t="str">
        <f>G91</f>
        <v>만화애니 활용 도시활성화를 위한 만화아트마켓 사업 기획 및 운영 용역</v>
      </c>
      <c r="I91" s="116" t="s">
        <v>507</v>
      </c>
      <c r="J91" s="18">
        <v>40000000</v>
      </c>
      <c r="K91" s="117">
        <v>42479</v>
      </c>
      <c r="L91" s="116"/>
      <c r="M91" s="20"/>
      <c r="N91" s="115" t="s">
        <v>242</v>
      </c>
      <c r="O91" s="115" t="s">
        <v>117</v>
      </c>
      <c r="P91" s="115" t="s">
        <v>118</v>
      </c>
      <c r="Q91" s="115" t="s">
        <v>243</v>
      </c>
      <c r="R91" s="42">
        <v>40000000</v>
      </c>
      <c r="S91" s="42">
        <v>40000000</v>
      </c>
      <c r="T91" s="117">
        <v>42489</v>
      </c>
      <c r="U91" s="116">
        <v>2</v>
      </c>
      <c r="V91" s="116" t="s">
        <v>508</v>
      </c>
      <c r="W91" s="116" t="s">
        <v>509</v>
      </c>
      <c r="X91" s="40">
        <v>39000000</v>
      </c>
      <c r="Y91" s="117">
        <v>42489</v>
      </c>
      <c r="Z91" s="116" t="s">
        <v>508</v>
      </c>
      <c r="AA91" s="115" t="s">
        <v>510</v>
      </c>
      <c r="AB91" s="116" t="s">
        <v>509</v>
      </c>
      <c r="AC91" s="116">
        <v>1</v>
      </c>
      <c r="AD91" s="1">
        <v>42494</v>
      </c>
      <c r="AE91" s="1">
        <v>42494</v>
      </c>
      <c r="AF91" s="1">
        <v>42613</v>
      </c>
      <c r="AG91" s="18">
        <v>39000000</v>
      </c>
      <c r="AH91" s="61">
        <f t="shared" ref="AH91" si="43">SUM(AG91/S91)</f>
        <v>0.97499999999999998</v>
      </c>
      <c r="AI91" s="115"/>
      <c r="AJ91" s="48"/>
      <c r="AK91" s="115"/>
      <c r="AL91" s="115"/>
      <c r="AM91" s="115"/>
      <c r="AN91" s="119"/>
      <c r="AO91" s="115"/>
      <c r="AP91" s="14"/>
      <c r="AQ91" s="118" t="str">
        <f>C91</f>
        <v>배은영</v>
      </c>
      <c r="AR91" s="16">
        <v>42600</v>
      </c>
      <c r="AS91" s="16">
        <v>42601</v>
      </c>
      <c r="AT91" s="7">
        <v>42514</v>
      </c>
      <c r="AU91" s="14">
        <v>19000000</v>
      </c>
      <c r="AV91" s="16">
        <v>42607</v>
      </c>
      <c r="AW91" s="14">
        <f t="shared" si="40"/>
        <v>20000000</v>
      </c>
      <c r="AX91" s="92"/>
      <c r="AY91" s="82"/>
      <c r="AZ91" s="75"/>
      <c r="BA91" s="82"/>
      <c r="BB91" s="75"/>
      <c r="BC91" s="82"/>
      <c r="BD91" s="75"/>
      <c r="BE91" s="82"/>
      <c r="BF91" s="75"/>
      <c r="BG91" s="82"/>
      <c r="BH91" s="75"/>
      <c r="BI91" s="82"/>
      <c r="BJ91" s="75"/>
      <c r="BK91" s="82"/>
      <c r="BL91" s="75"/>
      <c r="BM91" s="82"/>
    </row>
    <row r="92" spans="1:65" ht="29.25" customHeight="1">
      <c r="A92" s="118">
        <v>86</v>
      </c>
      <c r="B92" s="115" t="s">
        <v>83</v>
      </c>
      <c r="C92" s="115" t="s">
        <v>176</v>
      </c>
      <c r="D92" s="1">
        <v>42488</v>
      </c>
      <c r="E92" s="115" t="s">
        <v>91</v>
      </c>
      <c r="F92" s="115" t="s">
        <v>60</v>
      </c>
      <c r="G92" s="116" t="s">
        <v>486</v>
      </c>
      <c r="H92" s="116" t="str">
        <f t="shared" ref="H92:H100" si="44">G92</f>
        <v>크로마키 사진인화 카트리지 구입</v>
      </c>
      <c r="I92" s="116" t="s">
        <v>487</v>
      </c>
      <c r="J92" s="18">
        <v>4880000</v>
      </c>
      <c r="K92" s="117"/>
      <c r="L92" s="116"/>
      <c r="M92" s="116"/>
      <c r="N92" s="115"/>
      <c r="O92" s="115"/>
      <c r="P92" s="115"/>
      <c r="Q92" s="115"/>
      <c r="R92" s="59"/>
      <c r="S92" s="40"/>
      <c r="T92" s="117"/>
      <c r="U92" s="116"/>
      <c r="V92" s="116"/>
      <c r="W92" s="116"/>
      <c r="X92" s="40"/>
      <c r="Y92" s="117"/>
      <c r="Z92" s="116" t="s">
        <v>488</v>
      </c>
      <c r="AA92" s="115" t="s">
        <v>489</v>
      </c>
      <c r="AB92" s="116" t="s">
        <v>490</v>
      </c>
      <c r="AC92" s="116"/>
      <c r="AD92" s="1">
        <v>42494</v>
      </c>
      <c r="AE92" s="1"/>
      <c r="AF92" s="1">
        <v>42494</v>
      </c>
      <c r="AG92" s="18">
        <v>4340000</v>
      </c>
      <c r="AH92" s="61">
        <f t="shared" si="39"/>
        <v>0.88934426229508201</v>
      </c>
      <c r="AI92" s="115"/>
      <c r="AJ92" s="48"/>
      <c r="AK92" s="115"/>
      <c r="AL92" s="115"/>
      <c r="AM92" s="115"/>
      <c r="AN92" s="119"/>
      <c r="AO92" s="115"/>
      <c r="AP92" s="14"/>
      <c r="AQ92" s="118" t="str">
        <f t="shared" ref="AQ92:AQ105" si="45">C92</f>
        <v>방희정</v>
      </c>
      <c r="AR92" s="16">
        <v>42494</v>
      </c>
      <c r="AS92" s="16">
        <v>42494</v>
      </c>
      <c r="AT92" s="7"/>
      <c r="AU92" s="14"/>
      <c r="AV92" s="16">
        <v>42509</v>
      </c>
      <c r="AW92" s="14">
        <f>SUM(AG92-AU92)</f>
        <v>4340000</v>
      </c>
      <c r="AX92" s="92"/>
      <c r="AY92" s="82"/>
      <c r="AZ92" s="75"/>
      <c r="BA92" s="82"/>
      <c r="BB92" s="75"/>
      <c r="BC92" s="82"/>
      <c r="BD92" s="75"/>
      <c r="BE92" s="82"/>
      <c r="BF92" s="75"/>
      <c r="BG92" s="82"/>
      <c r="BH92" s="75"/>
      <c r="BI92" s="82"/>
      <c r="BJ92" s="75"/>
      <c r="BK92" s="82"/>
      <c r="BL92" s="75"/>
      <c r="BM92" s="82"/>
    </row>
    <row r="93" spans="1:65" ht="29.25" customHeight="1">
      <c r="A93" s="118">
        <v>87</v>
      </c>
      <c r="B93" s="115" t="s">
        <v>393</v>
      </c>
      <c r="C93" s="115" t="s">
        <v>425</v>
      </c>
      <c r="D93" s="1">
        <v>42492</v>
      </c>
      <c r="E93" s="115" t="s">
        <v>52</v>
      </c>
      <c r="F93" s="115" t="s">
        <v>60</v>
      </c>
      <c r="G93" s="116" t="s">
        <v>492</v>
      </c>
      <c r="H93" s="116" t="str">
        <f t="shared" si="44"/>
        <v>제19회 부천국제만화축제 사전 BICOF 기획 및 운영</v>
      </c>
      <c r="I93" s="116" t="s">
        <v>391</v>
      </c>
      <c r="J93" s="18">
        <v>5850000</v>
      </c>
      <c r="K93" s="117"/>
      <c r="L93" s="116"/>
      <c r="M93" s="116"/>
      <c r="N93" s="115"/>
      <c r="O93" s="115"/>
      <c r="P93" s="115"/>
      <c r="Q93" s="115"/>
      <c r="R93" s="59"/>
      <c r="S93" s="40"/>
      <c r="T93" s="117"/>
      <c r="U93" s="116"/>
      <c r="V93" s="116"/>
      <c r="W93" s="116"/>
      <c r="X93" s="40"/>
      <c r="Y93" s="117"/>
      <c r="Z93" s="116" t="s">
        <v>493</v>
      </c>
      <c r="AA93" s="115" t="s">
        <v>494</v>
      </c>
      <c r="AB93" s="116" t="s">
        <v>495</v>
      </c>
      <c r="AC93" s="116"/>
      <c r="AD93" s="1">
        <v>42494</v>
      </c>
      <c r="AE93" s="1">
        <v>42494</v>
      </c>
      <c r="AF93" s="1">
        <v>42501</v>
      </c>
      <c r="AG93" s="18">
        <v>5450000</v>
      </c>
      <c r="AH93" s="61">
        <f t="shared" si="39"/>
        <v>0.93162393162393164</v>
      </c>
      <c r="AI93" s="115"/>
      <c r="AJ93" s="48"/>
      <c r="AK93" s="115"/>
      <c r="AL93" s="115"/>
      <c r="AM93" s="115"/>
      <c r="AN93" s="119"/>
      <c r="AO93" s="115"/>
      <c r="AP93" s="14"/>
      <c r="AQ93" s="118" t="str">
        <f t="shared" si="45"/>
        <v>박혜수</v>
      </c>
      <c r="AR93" s="16">
        <v>42501</v>
      </c>
      <c r="AS93" s="16">
        <v>42503</v>
      </c>
      <c r="AT93" s="7"/>
      <c r="AU93" s="14"/>
      <c r="AV93" s="16">
        <v>42507</v>
      </c>
      <c r="AW93" s="14">
        <f>SUM(AG93-AU93)</f>
        <v>5450000</v>
      </c>
      <c r="AX93" s="92"/>
      <c r="AY93" s="82"/>
      <c r="AZ93" s="75"/>
      <c r="BA93" s="82"/>
      <c r="BB93" s="75"/>
      <c r="BC93" s="82"/>
      <c r="BD93" s="75"/>
      <c r="BE93" s="82"/>
      <c r="BF93" s="75"/>
      <c r="BG93" s="82"/>
      <c r="BH93" s="75"/>
      <c r="BI93" s="82"/>
      <c r="BJ93" s="75"/>
      <c r="BK93" s="82"/>
      <c r="BL93" s="75"/>
      <c r="BM93" s="82"/>
    </row>
    <row r="94" spans="1:65" ht="29.25" customHeight="1">
      <c r="A94" s="118">
        <v>88</v>
      </c>
      <c r="B94" s="115" t="s">
        <v>75</v>
      </c>
      <c r="C94" s="115" t="s">
        <v>349</v>
      </c>
      <c r="D94" s="1">
        <v>42494</v>
      </c>
      <c r="E94" s="115" t="s">
        <v>52</v>
      </c>
      <c r="F94" s="115" t="s">
        <v>60</v>
      </c>
      <c r="G94" s="116" t="s">
        <v>551</v>
      </c>
      <c r="H94" s="116" t="str">
        <f t="shared" si="44"/>
        <v>2016년 상반기 부천만화창작스튜디오 저수조 청소</v>
      </c>
      <c r="I94" s="116" t="s">
        <v>540</v>
      </c>
      <c r="J94" s="18">
        <v>506000</v>
      </c>
      <c r="K94" s="117"/>
      <c r="L94" s="116"/>
      <c r="M94" s="116"/>
      <c r="N94" s="115"/>
      <c r="O94" s="115"/>
      <c r="P94" s="115"/>
      <c r="Q94" s="115"/>
      <c r="R94" s="59"/>
      <c r="S94" s="40"/>
      <c r="T94" s="117"/>
      <c r="U94" s="116"/>
      <c r="V94" s="116"/>
      <c r="W94" s="116"/>
      <c r="X94" s="40"/>
      <c r="Y94" s="117"/>
      <c r="Z94" s="116" t="s">
        <v>315</v>
      </c>
      <c r="AA94" s="115" t="s">
        <v>316</v>
      </c>
      <c r="AB94" s="116" t="s">
        <v>317</v>
      </c>
      <c r="AC94" s="116"/>
      <c r="AD94" s="1">
        <v>42494</v>
      </c>
      <c r="AE94" s="1">
        <v>42511</v>
      </c>
      <c r="AF94" s="1">
        <v>42511</v>
      </c>
      <c r="AG94" s="18">
        <v>462000</v>
      </c>
      <c r="AH94" s="61">
        <f t="shared" si="39"/>
        <v>0.91304347826086951</v>
      </c>
      <c r="AI94" s="115"/>
      <c r="AJ94" s="48"/>
      <c r="AK94" s="115"/>
      <c r="AL94" s="115"/>
      <c r="AM94" s="115"/>
      <c r="AN94" s="119"/>
      <c r="AO94" s="115"/>
      <c r="AP94" s="14"/>
      <c r="AQ94" s="118" t="str">
        <f t="shared" si="45"/>
        <v>정기선</v>
      </c>
      <c r="AR94" s="16">
        <v>42511</v>
      </c>
      <c r="AS94" s="16">
        <v>42511</v>
      </c>
      <c r="AT94" s="7"/>
      <c r="AU94" s="14"/>
      <c r="AV94" s="16">
        <v>42520</v>
      </c>
      <c r="AW94" s="14">
        <f>SUM(AG94-AU94)</f>
        <v>462000</v>
      </c>
      <c r="AX94" s="92"/>
      <c r="AY94" s="82"/>
      <c r="AZ94" s="75"/>
      <c r="BA94" s="82"/>
      <c r="BB94" s="75"/>
      <c r="BC94" s="82"/>
      <c r="BD94" s="75"/>
      <c r="BE94" s="82"/>
      <c r="BF94" s="75"/>
      <c r="BG94" s="82"/>
      <c r="BH94" s="75"/>
      <c r="BI94" s="82"/>
      <c r="BJ94" s="75"/>
      <c r="BK94" s="82"/>
      <c r="BL94" s="75"/>
      <c r="BM94" s="82"/>
    </row>
    <row r="95" spans="1:65" ht="29.25" customHeight="1">
      <c r="A95" s="118">
        <v>89</v>
      </c>
      <c r="B95" s="115" t="s">
        <v>201</v>
      </c>
      <c r="C95" s="115" t="s">
        <v>354</v>
      </c>
      <c r="D95" s="1">
        <v>42440</v>
      </c>
      <c r="E95" s="115" t="s">
        <v>52</v>
      </c>
      <c r="F95" s="115" t="s">
        <v>238</v>
      </c>
      <c r="G95" s="116" t="s">
        <v>511</v>
      </c>
      <c r="H95" s="116" t="str">
        <f t="shared" si="44"/>
        <v>2016년 K-Comics아카데미 운영 용역</v>
      </c>
      <c r="I95" s="116" t="s">
        <v>512</v>
      </c>
      <c r="J95" s="18">
        <v>250600000</v>
      </c>
      <c r="K95" s="117">
        <v>42465</v>
      </c>
      <c r="L95" s="116"/>
      <c r="M95" s="20"/>
      <c r="N95" s="115" t="s">
        <v>242</v>
      </c>
      <c r="O95" s="115" t="s">
        <v>117</v>
      </c>
      <c r="P95" s="115" t="s">
        <v>118</v>
      </c>
      <c r="Q95" s="115" t="s">
        <v>243</v>
      </c>
      <c r="R95" s="18">
        <v>250600000</v>
      </c>
      <c r="S95" s="18">
        <v>250600000</v>
      </c>
      <c r="T95" s="117">
        <v>42475</v>
      </c>
      <c r="U95" s="116">
        <v>2</v>
      </c>
      <c r="V95" s="116" t="s">
        <v>513</v>
      </c>
      <c r="W95" s="116" t="s">
        <v>514</v>
      </c>
      <c r="X95" s="40">
        <v>213000000</v>
      </c>
      <c r="Y95" s="117">
        <v>42475</v>
      </c>
      <c r="Z95" s="116" t="s">
        <v>513</v>
      </c>
      <c r="AA95" s="115" t="s">
        <v>515</v>
      </c>
      <c r="AB95" s="116" t="s">
        <v>516</v>
      </c>
      <c r="AC95" s="116">
        <v>1</v>
      </c>
      <c r="AD95" s="1">
        <v>42500</v>
      </c>
      <c r="AE95" s="1">
        <v>42500</v>
      </c>
      <c r="AF95" s="1">
        <v>42766</v>
      </c>
      <c r="AG95" s="18">
        <v>213000000</v>
      </c>
      <c r="AH95" s="61">
        <f t="shared" ref="AH95" si="46">SUM(AG95/S95)</f>
        <v>0.84996009577015164</v>
      </c>
      <c r="AI95" s="115"/>
      <c r="AJ95" s="48"/>
      <c r="AK95" s="115"/>
      <c r="AL95" s="115"/>
      <c r="AM95" s="115"/>
      <c r="AN95" s="119"/>
      <c r="AO95" s="115"/>
      <c r="AP95" s="14"/>
      <c r="AQ95" s="118" t="str">
        <f t="shared" si="45"/>
        <v>김보금</v>
      </c>
      <c r="AR95" s="16"/>
      <c r="AS95" s="16"/>
      <c r="AT95" s="7">
        <v>42520</v>
      </c>
      <c r="AU95" s="14">
        <v>149100000</v>
      </c>
      <c r="AV95" s="16"/>
      <c r="AW95" s="14"/>
      <c r="AX95" s="92"/>
      <c r="AY95" s="82"/>
      <c r="AZ95" s="75"/>
      <c r="BA95" s="82"/>
      <c r="BB95" s="75"/>
      <c r="BC95" s="82"/>
      <c r="BD95" s="75"/>
      <c r="BE95" s="82"/>
      <c r="BF95" s="75"/>
      <c r="BG95" s="82"/>
      <c r="BH95" s="75"/>
      <c r="BI95" s="82"/>
      <c r="BJ95" s="75"/>
      <c r="BK95" s="82"/>
      <c r="BL95" s="75"/>
      <c r="BM95" s="82"/>
    </row>
    <row r="96" spans="1:65" ht="29.25" customHeight="1">
      <c r="A96" s="24">
        <v>90</v>
      </c>
      <c r="B96" s="26" t="s">
        <v>58</v>
      </c>
      <c r="C96" s="26" t="s">
        <v>434</v>
      </c>
      <c r="D96" s="25">
        <v>42487</v>
      </c>
      <c r="E96" s="26" t="s">
        <v>52</v>
      </c>
      <c r="F96" s="26" t="s">
        <v>60</v>
      </c>
      <c r="G96" s="27" t="s">
        <v>496</v>
      </c>
      <c r="H96" s="27" t="str">
        <f t="shared" si="44"/>
        <v>국제만화가대회 사무국 외국어 전문번역(감수) 용역 단가계약</v>
      </c>
      <c r="I96" s="27" t="s">
        <v>782</v>
      </c>
      <c r="J96" s="28">
        <v>7500000</v>
      </c>
      <c r="K96" s="29"/>
      <c r="L96" s="27"/>
      <c r="M96" s="27"/>
      <c r="N96" s="26"/>
      <c r="O96" s="26"/>
      <c r="P96" s="26"/>
      <c r="Q96" s="26"/>
      <c r="R96" s="60"/>
      <c r="S96" s="43"/>
      <c r="T96" s="29"/>
      <c r="U96" s="27"/>
      <c r="V96" s="27"/>
      <c r="W96" s="27"/>
      <c r="X96" s="43"/>
      <c r="Y96" s="29"/>
      <c r="Z96" s="27" t="s">
        <v>498</v>
      </c>
      <c r="AA96" s="26" t="s">
        <v>499</v>
      </c>
      <c r="AB96" s="27" t="s">
        <v>323</v>
      </c>
      <c r="AC96" s="27"/>
      <c r="AD96" s="25">
        <v>42501</v>
      </c>
      <c r="AE96" s="25">
        <v>42501</v>
      </c>
      <c r="AF96" s="25">
        <v>42735</v>
      </c>
      <c r="AG96" s="28">
        <v>7040000</v>
      </c>
      <c r="AH96" s="62">
        <f t="shared" ref="AH96:AH102" si="47">SUM(AG96/J96)</f>
        <v>0.93866666666666665</v>
      </c>
      <c r="AI96" s="26"/>
      <c r="AJ96" s="49"/>
      <c r="AK96" s="26"/>
      <c r="AL96" s="26"/>
      <c r="AM96" s="26"/>
      <c r="AN96" s="31"/>
      <c r="AO96" s="26"/>
      <c r="AP96" s="35"/>
      <c r="AQ96" s="24" t="str">
        <f t="shared" si="45"/>
        <v>김현덕</v>
      </c>
      <c r="AR96" s="32"/>
      <c r="AS96" s="32"/>
      <c r="AT96" s="33"/>
      <c r="AU96" s="35"/>
      <c r="AV96" s="32"/>
      <c r="AW96" s="35"/>
      <c r="AX96" s="32">
        <v>42535</v>
      </c>
      <c r="AY96" s="83">
        <v>3403400</v>
      </c>
      <c r="AZ96" s="76">
        <v>42559</v>
      </c>
      <c r="BA96" s="85">
        <v>1653960</v>
      </c>
      <c r="BB96" s="76">
        <v>42590</v>
      </c>
      <c r="BC96" s="85">
        <v>1805760</v>
      </c>
      <c r="BD96" s="76"/>
      <c r="BE96" s="85"/>
      <c r="BF96" s="76"/>
      <c r="BG96" s="85"/>
      <c r="BH96" s="76"/>
      <c r="BI96" s="85"/>
      <c r="BJ96" s="76"/>
      <c r="BK96" s="85"/>
      <c r="BL96" s="76"/>
      <c r="BM96" s="85"/>
    </row>
    <row r="97" spans="1:65" ht="29.25" customHeight="1">
      <c r="A97" s="118">
        <v>91</v>
      </c>
      <c r="B97" s="115" t="s">
        <v>75</v>
      </c>
      <c r="C97" s="115" t="s">
        <v>349</v>
      </c>
      <c r="D97" s="1">
        <v>42493</v>
      </c>
      <c r="E97" s="115" t="s">
        <v>91</v>
      </c>
      <c r="F97" s="115" t="s">
        <v>60</v>
      </c>
      <c r="G97" s="116" t="s">
        <v>500</v>
      </c>
      <c r="H97" s="116" t="str">
        <f t="shared" si="44"/>
        <v>구내식당 튀김기 구입</v>
      </c>
      <c r="I97" s="116" t="s">
        <v>501</v>
      </c>
      <c r="J97" s="18">
        <v>2717000</v>
      </c>
      <c r="K97" s="117"/>
      <c r="L97" s="116"/>
      <c r="M97" s="116"/>
      <c r="N97" s="115"/>
      <c r="O97" s="115"/>
      <c r="P97" s="115"/>
      <c r="Q97" s="115"/>
      <c r="R97" s="59"/>
      <c r="S97" s="40"/>
      <c r="T97" s="117"/>
      <c r="U97" s="116"/>
      <c r="V97" s="116"/>
      <c r="W97" s="116"/>
      <c r="X97" s="40"/>
      <c r="Y97" s="117"/>
      <c r="Z97" s="116" t="s">
        <v>502</v>
      </c>
      <c r="AA97" s="115" t="s">
        <v>503</v>
      </c>
      <c r="AB97" s="116" t="s">
        <v>504</v>
      </c>
      <c r="AC97" s="116"/>
      <c r="AD97" s="1">
        <v>42501</v>
      </c>
      <c r="AE97" s="1"/>
      <c r="AF97" s="1">
        <v>42503</v>
      </c>
      <c r="AG97" s="18">
        <v>2387000</v>
      </c>
      <c r="AH97" s="61">
        <f t="shared" si="47"/>
        <v>0.87854251012145745</v>
      </c>
      <c r="AI97" s="115"/>
      <c r="AJ97" s="48"/>
      <c r="AK97" s="115"/>
      <c r="AL97" s="115"/>
      <c r="AM97" s="115"/>
      <c r="AN97" s="119"/>
      <c r="AO97" s="115"/>
      <c r="AP97" s="14"/>
      <c r="AQ97" s="118" t="str">
        <f t="shared" si="45"/>
        <v>정기선</v>
      </c>
      <c r="AR97" s="16">
        <v>42503</v>
      </c>
      <c r="AS97" s="16">
        <v>42503</v>
      </c>
      <c r="AT97" s="7"/>
      <c r="AU97" s="14"/>
      <c r="AV97" s="16">
        <v>42507</v>
      </c>
      <c r="AW97" s="14">
        <f>SUM(AG97-AU97)</f>
        <v>2387000</v>
      </c>
      <c r="AX97" s="92"/>
      <c r="AY97" s="82"/>
      <c r="AZ97" s="75"/>
      <c r="BA97" s="82"/>
      <c r="BB97" s="75"/>
      <c r="BC97" s="82"/>
      <c r="BD97" s="75"/>
      <c r="BE97" s="82"/>
      <c r="BF97" s="75"/>
      <c r="BG97" s="82"/>
      <c r="BH97" s="75"/>
      <c r="BI97" s="82"/>
      <c r="BJ97" s="75"/>
      <c r="BK97" s="82"/>
      <c r="BL97" s="75"/>
      <c r="BM97" s="82"/>
    </row>
    <row r="98" spans="1:65" ht="29.25" customHeight="1">
      <c r="A98" s="118">
        <v>92</v>
      </c>
      <c r="B98" s="115" t="s">
        <v>139</v>
      </c>
      <c r="C98" s="115" t="s">
        <v>140</v>
      </c>
      <c r="D98" s="1">
        <v>42494</v>
      </c>
      <c r="E98" s="115" t="s">
        <v>91</v>
      </c>
      <c r="F98" s="115" t="s">
        <v>60</v>
      </c>
      <c r="G98" s="116" t="s">
        <v>632</v>
      </c>
      <c r="H98" s="116" t="str">
        <f t="shared" si="44"/>
        <v>만화도서관 영상 열람기기 구입</v>
      </c>
      <c r="I98" s="116" t="s">
        <v>633</v>
      </c>
      <c r="J98" s="18">
        <v>4614000</v>
      </c>
      <c r="K98" s="117"/>
      <c r="L98" s="116"/>
      <c r="M98" s="116"/>
      <c r="N98" s="115"/>
      <c r="O98" s="115"/>
      <c r="P98" s="115"/>
      <c r="Q98" s="115"/>
      <c r="R98" s="59"/>
      <c r="S98" s="40"/>
      <c r="T98" s="117"/>
      <c r="U98" s="116"/>
      <c r="V98" s="116"/>
      <c r="W98" s="116"/>
      <c r="X98" s="40"/>
      <c r="Y98" s="117"/>
      <c r="Z98" s="116" t="s">
        <v>634</v>
      </c>
      <c r="AA98" s="115" t="s">
        <v>635</v>
      </c>
      <c r="AB98" s="116" t="s">
        <v>636</v>
      </c>
      <c r="AC98" s="116"/>
      <c r="AD98" s="1">
        <v>42503</v>
      </c>
      <c r="AE98" s="1"/>
      <c r="AF98" s="1">
        <v>42509</v>
      </c>
      <c r="AG98" s="18">
        <v>4194000</v>
      </c>
      <c r="AH98" s="61">
        <f t="shared" si="47"/>
        <v>0.90897269180754225</v>
      </c>
      <c r="AI98" s="115"/>
      <c r="AJ98" s="48"/>
      <c r="AK98" s="115"/>
      <c r="AL98" s="115"/>
      <c r="AM98" s="115"/>
      <c r="AN98" s="119"/>
      <c r="AO98" s="115"/>
      <c r="AP98" s="14"/>
      <c r="AQ98" s="118" t="str">
        <f t="shared" si="45"/>
        <v>김연희</v>
      </c>
      <c r="AR98" s="16">
        <v>42509</v>
      </c>
      <c r="AS98" s="16">
        <v>42516</v>
      </c>
      <c r="AT98" s="7"/>
      <c r="AU98" s="14"/>
      <c r="AV98" s="16">
        <v>42521</v>
      </c>
      <c r="AW98" s="14">
        <f>SUM(AG98-AU98)</f>
        <v>4194000</v>
      </c>
      <c r="AX98" s="92"/>
      <c r="AY98" s="82"/>
      <c r="AZ98" s="75"/>
      <c r="BA98" s="82"/>
      <c r="BB98" s="75"/>
      <c r="BC98" s="82"/>
      <c r="BD98" s="75"/>
      <c r="BE98" s="82"/>
      <c r="BF98" s="75"/>
      <c r="BG98" s="82"/>
      <c r="BH98" s="75"/>
      <c r="BI98" s="82"/>
      <c r="BJ98" s="75"/>
      <c r="BK98" s="82"/>
      <c r="BL98" s="75"/>
      <c r="BM98" s="82"/>
    </row>
    <row r="99" spans="1:65" ht="29.25" customHeight="1">
      <c r="A99" s="118">
        <v>93</v>
      </c>
      <c r="B99" s="115" t="s">
        <v>393</v>
      </c>
      <c r="C99" s="115" t="s">
        <v>425</v>
      </c>
      <c r="D99" s="1">
        <v>42502</v>
      </c>
      <c r="E99" s="115" t="s">
        <v>52</v>
      </c>
      <c r="F99" s="115" t="s">
        <v>60</v>
      </c>
      <c r="G99" s="116" t="s">
        <v>518</v>
      </c>
      <c r="H99" s="116" t="str">
        <f t="shared" si="44"/>
        <v>제19회 부천국제만화축제 트레일러 제작 용역</v>
      </c>
      <c r="I99" s="116" t="s">
        <v>519</v>
      </c>
      <c r="J99" s="18">
        <v>7300000</v>
      </c>
      <c r="K99" s="117"/>
      <c r="L99" s="116"/>
      <c r="M99" s="116"/>
      <c r="N99" s="115"/>
      <c r="O99" s="115"/>
      <c r="P99" s="115"/>
      <c r="Q99" s="115"/>
      <c r="R99" s="59"/>
      <c r="S99" s="40"/>
      <c r="T99" s="117"/>
      <c r="U99" s="116"/>
      <c r="V99" s="116"/>
      <c r="W99" s="116"/>
      <c r="X99" s="40"/>
      <c r="Y99" s="117"/>
      <c r="Z99" s="116" t="s">
        <v>520</v>
      </c>
      <c r="AA99" s="115" t="s">
        <v>521</v>
      </c>
      <c r="AB99" s="116" t="s">
        <v>522</v>
      </c>
      <c r="AC99" s="116"/>
      <c r="AD99" s="1">
        <v>42508</v>
      </c>
      <c r="AE99" s="1">
        <v>42508</v>
      </c>
      <c r="AF99" s="1">
        <v>42535</v>
      </c>
      <c r="AG99" s="18">
        <v>7000000</v>
      </c>
      <c r="AH99" s="61">
        <f t="shared" si="47"/>
        <v>0.95890410958904104</v>
      </c>
      <c r="AI99" s="115"/>
      <c r="AJ99" s="48"/>
      <c r="AK99" s="115"/>
      <c r="AL99" s="115"/>
      <c r="AM99" s="115"/>
      <c r="AN99" s="119"/>
      <c r="AO99" s="115"/>
      <c r="AP99" s="14"/>
      <c r="AQ99" s="118" t="str">
        <f t="shared" si="45"/>
        <v>박혜수</v>
      </c>
      <c r="AR99" s="16">
        <v>42535</v>
      </c>
      <c r="AS99" s="16">
        <v>42545</v>
      </c>
      <c r="AT99" s="7"/>
      <c r="AU99" s="14"/>
      <c r="AV99" s="16">
        <v>42551</v>
      </c>
      <c r="AW99" s="14">
        <f>SUM(AG99-AU99)</f>
        <v>7000000</v>
      </c>
      <c r="AX99" s="92"/>
      <c r="AY99" s="82"/>
      <c r="AZ99" s="75"/>
      <c r="BA99" s="82"/>
      <c r="BB99" s="75"/>
      <c r="BC99" s="82"/>
      <c r="BD99" s="75"/>
      <c r="BE99" s="82"/>
      <c r="BF99" s="75"/>
      <c r="BG99" s="82"/>
      <c r="BH99" s="75"/>
      <c r="BI99" s="82"/>
      <c r="BJ99" s="75"/>
      <c r="BK99" s="82"/>
      <c r="BL99" s="75"/>
      <c r="BM99" s="82"/>
    </row>
    <row r="100" spans="1:65" ht="29.25" customHeight="1">
      <c r="A100" s="24">
        <v>94</v>
      </c>
      <c r="B100" s="26" t="s">
        <v>201</v>
      </c>
      <c r="C100" s="26" t="s">
        <v>202</v>
      </c>
      <c r="D100" s="25">
        <v>42502</v>
      </c>
      <c r="E100" s="26" t="s">
        <v>52</v>
      </c>
      <c r="F100" s="26" t="s">
        <v>60</v>
      </c>
      <c r="G100" s="27" t="s">
        <v>523</v>
      </c>
      <c r="H100" s="27" t="str">
        <f t="shared" si="44"/>
        <v>2016 현장형 창조인재 양성사업 선정자 회계관리 및 자문용역</v>
      </c>
      <c r="I100" s="27" t="s">
        <v>524</v>
      </c>
      <c r="J100" s="28">
        <v>6545000</v>
      </c>
      <c r="K100" s="29"/>
      <c r="L100" s="27"/>
      <c r="M100" s="27"/>
      <c r="N100" s="26"/>
      <c r="O100" s="26"/>
      <c r="P100" s="26"/>
      <c r="Q100" s="26"/>
      <c r="R100" s="60"/>
      <c r="S100" s="43"/>
      <c r="T100" s="29"/>
      <c r="U100" s="27"/>
      <c r="V100" s="27"/>
      <c r="W100" s="27"/>
      <c r="X100" s="43"/>
      <c r="Y100" s="29"/>
      <c r="Z100" s="27" t="s">
        <v>795</v>
      </c>
      <c r="AA100" s="26" t="s">
        <v>796</v>
      </c>
      <c r="AB100" s="27" t="s">
        <v>527</v>
      </c>
      <c r="AC100" s="27"/>
      <c r="AD100" s="25">
        <v>42509</v>
      </c>
      <c r="AE100" s="25">
        <v>42509</v>
      </c>
      <c r="AF100" s="25">
        <v>42735</v>
      </c>
      <c r="AG100" s="28">
        <v>6020000</v>
      </c>
      <c r="AH100" s="62">
        <f t="shared" si="47"/>
        <v>0.9197860962566845</v>
      </c>
      <c r="AI100" s="26" t="s">
        <v>583</v>
      </c>
      <c r="AJ100" s="49">
        <v>42541</v>
      </c>
      <c r="AK100" s="26" t="s">
        <v>584</v>
      </c>
      <c r="AL100" s="26"/>
      <c r="AM100" s="26"/>
      <c r="AN100" s="31"/>
      <c r="AO100" s="26"/>
      <c r="AP100" s="35">
        <v>9116000</v>
      </c>
      <c r="AQ100" s="24" t="str">
        <f t="shared" si="45"/>
        <v>김태훈</v>
      </c>
      <c r="AR100" s="32"/>
      <c r="AS100" s="32"/>
      <c r="AT100" s="33"/>
      <c r="AU100" s="35"/>
      <c r="AV100" s="32"/>
      <c r="AW100" s="35"/>
      <c r="AX100" s="32">
        <v>42535</v>
      </c>
      <c r="AY100" s="83">
        <v>860000</v>
      </c>
      <c r="AZ100" s="76">
        <v>42566</v>
      </c>
      <c r="BA100" s="85">
        <v>1376000</v>
      </c>
      <c r="BB100" s="76">
        <v>42594</v>
      </c>
      <c r="BC100" s="85">
        <v>1376000</v>
      </c>
      <c r="BD100" s="76">
        <v>42640</v>
      </c>
      <c r="BE100" s="85">
        <v>1376000</v>
      </c>
      <c r="BF100" s="76"/>
      <c r="BG100" s="85"/>
      <c r="BH100" s="76"/>
      <c r="BI100" s="85"/>
      <c r="BJ100" s="76"/>
      <c r="BK100" s="85"/>
      <c r="BL100" s="76"/>
      <c r="BM100" s="85"/>
    </row>
    <row r="101" spans="1:65" ht="29.25" customHeight="1">
      <c r="A101" s="118">
        <v>95</v>
      </c>
      <c r="B101" s="115" t="s">
        <v>58</v>
      </c>
      <c r="C101" s="115" t="s">
        <v>65</v>
      </c>
      <c r="D101" s="1">
        <v>42507</v>
      </c>
      <c r="E101" s="115" t="s">
        <v>52</v>
      </c>
      <c r="F101" s="115" t="s">
        <v>60</v>
      </c>
      <c r="G101" s="116" t="s">
        <v>528</v>
      </c>
      <c r="H101" s="116" t="str">
        <f>G101</f>
        <v>제1회 한중문화콘텐츠창의포럼 및 한중만화영상체험관 개관식 참가자 항공권 구매 및 부대업무 용역</v>
      </c>
      <c r="I101" s="116" t="s">
        <v>529</v>
      </c>
      <c r="J101" s="18">
        <v>5724660</v>
      </c>
      <c r="K101" s="117"/>
      <c r="L101" s="116"/>
      <c r="M101" s="20"/>
      <c r="N101" s="115"/>
      <c r="O101" s="115"/>
      <c r="P101" s="115"/>
      <c r="Q101" s="115"/>
      <c r="R101" s="59"/>
      <c r="S101" s="40"/>
      <c r="T101" s="117"/>
      <c r="U101" s="116"/>
      <c r="V101" s="116"/>
      <c r="W101" s="116"/>
      <c r="X101" s="40"/>
      <c r="Y101" s="117"/>
      <c r="Z101" s="116" t="s">
        <v>530</v>
      </c>
      <c r="AA101" s="115" t="s">
        <v>531</v>
      </c>
      <c r="AB101" s="116" t="s">
        <v>532</v>
      </c>
      <c r="AC101" s="116"/>
      <c r="AD101" s="1">
        <v>42510</v>
      </c>
      <c r="AE101" s="1">
        <v>42510</v>
      </c>
      <c r="AF101" s="1">
        <v>42514</v>
      </c>
      <c r="AG101" s="18">
        <v>5608660</v>
      </c>
      <c r="AH101" s="61">
        <f t="shared" si="47"/>
        <v>0.9797367878616372</v>
      </c>
      <c r="AI101" s="115"/>
      <c r="AJ101" s="48"/>
      <c r="AK101" s="115"/>
      <c r="AL101" s="115"/>
      <c r="AM101" s="115"/>
      <c r="AN101" s="119"/>
      <c r="AO101" s="115"/>
      <c r="AP101" s="14"/>
      <c r="AQ101" s="118" t="str">
        <f t="shared" si="45"/>
        <v>박은주</v>
      </c>
      <c r="AR101" s="16">
        <v>42513</v>
      </c>
      <c r="AS101" s="16">
        <v>42513</v>
      </c>
      <c r="AT101" s="7"/>
      <c r="AU101" s="14"/>
      <c r="AV101" s="16">
        <v>42514</v>
      </c>
      <c r="AW101" s="14">
        <f>SUM(AG101-AU101)</f>
        <v>5608660</v>
      </c>
      <c r="AX101" s="92"/>
      <c r="AY101" s="82"/>
      <c r="AZ101" s="75"/>
      <c r="BA101" s="82"/>
      <c r="BB101" s="75"/>
      <c r="BC101" s="82"/>
      <c r="BD101" s="75"/>
      <c r="BE101" s="82"/>
      <c r="BF101" s="75"/>
      <c r="BG101" s="82"/>
      <c r="BH101" s="75"/>
      <c r="BI101" s="82"/>
      <c r="BJ101" s="75"/>
      <c r="BK101" s="82"/>
      <c r="BL101" s="75"/>
      <c r="BM101" s="82"/>
    </row>
    <row r="102" spans="1:65" ht="29.25" customHeight="1">
      <c r="A102" s="118">
        <v>96</v>
      </c>
      <c r="B102" s="115" t="s">
        <v>139</v>
      </c>
      <c r="C102" s="115" t="s">
        <v>318</v>
      </c>
      <c r="D102" s="1">
        <v>42465</v>
      </c>
      <c r="E102" s="115" t="s">
        <v>52</v>
      </c>
      <c r="F102" s="115" t="s">
        <v>279</v>
      </c>
      <c r="G102" s="116" t="s">
        <v>533</v>
      </c>
      <c r="H102" s="116" t="str">
        <f>G102</f>
        <v>만화문화재 영인본 제작 및 배포 용역</v>
      </c>
      <c r="I102" s="116" t="s">
        <v>534</v>
      </c>
      <c r="J102" s="18">
        <v>40420000</v>
      </c>
      <c r="K102" s="117"/>
      <c r="L102" s="116"/>
      <c r="M102" s="20"/>
      <c r="N102" s="115"/>
      <c r="O102" s="115"/>
      <c r="P102" s="115"/>
      <c r="Q102" s="115"/>
      <c r="R102" s="59"/>
      <c r="S102" s="40"/>
      <c r="T102" s="117"/>
      <c r="U102" s="116"/>
      <c r="V102" s="116"/>
      <c r="W102" s="116"/>
      <c r="X102" s="40"/>
      <c r="Y102" s="117"/>
      <c r="Z102" s="116" t="s">
        <v>158</v>
      </c>
      <c r="AA102" s="115" t="s">
        <v>159</v>
      </c>
      <c r="AB102" s="116" t="s">
        <v>160</v>
      </c>
      <c r="AC102" s="116"/>
      <c r="AD102" s="1">
        <v>42513</v>
      </c>
      <c r="AE102" s="1">
        <v>42513</v>
      </c>
      <c r="AF102" s="1">
        <v>42704</v>
      </c>
      <c r="AG102" s="18">
        <v>38799980</v>
      </c>
      <c r="AH102" s="61">
        <f t="shared" si="47"/>
        <v>0.95992033646709551</v>
      </c>
      <c r="AI102" s="115"/>
      <c r="AJ102" s="48"/>
      <c r="AK102" s="115"/>
      <c r="AL102" s="115"/>
      <c r="AM102" s="115"/>
      <c r="AN102" s="119"/>
      <c r="AO102" s="115"/>
      <c r="AP102" s="14"/>
      <c r="AQ102" s="118" t="str">
        <f t="shared" si="45"/>
        <v>심리나</v>
      </c>
      <c r="AR102" s="16"/>
      <c r="AS102" s="16"/>
      <c r="AT102" s="7">
        <v>42542</v>
      </c>
      <c r="AU102" s="14">
        <v>20000000</v>
      </c>
      <c r="AV102" s="16"/>
      <c r="AW102" s="14"/>
      <c r="AX102" s="92"/>
      <c r="AY102" s="82"/>
      <c r="AZ102" s="75"/>
      <c r="BA102" s="82"/>
      <c r="BB102" s="75"/>
      <c r="BC102" s="82"/>
      <c r="BD102" s="75"/>
      <c r="BE102" s="82"/>
      <c r="BF102" s="75"/>
      <c r="BG102" s="82"/>
      <c r="BH102" s="75"/>
      <c r="BI102" s="82"/>
      <c r="BJ102" s="75"/>
      <c r="BK102" s="82"/>
      <c r="BL102" s="75"/>
      <c r="BM102" s="82"/>
    </row>
    <row r="103" spans="1:65" ht="29.25" customHeight="1">
      <c r="A103" s="118">
        <v>97</v>
      </c>
      <c r="B103" s="115" t="s">
        <v>201</v>
      </c>
      <c r="C103" s="115" t="s">
        <v>535</v>
      </c>
      <c r="D103" s="1">
        <v>42493</v>
      </c>
      <c r="E103" s="115" t="s">
        <v>52</v>
      </c>
      <c r="F103" s="115" t="s">
        <v>269</v>
      </c>
      <c r="G103" s="116" t="s">
        <v>536</v>
      </c>
      <c r="H103" s="116" t="str">
        <f>G103</f>
        <v>NAVER 대학만화최강자전, Daum 온라인 만화 공모대전 운영 및 홍보 용역</v>
      </c>
      <c r="I103" s="116" t="s">
        <v>391</v>
      </c>
      <c r="J103" s="18">
        <v>15100000</v>
      </c>
      <c r="K103" s="117">
        <v>42506</v>
      </c>
      <c r="L103" s="116" t="s">
        <v>402</v>
      </c>
      <c r="M103" s="20">
        <v>0.9</v>
      </c>
      <c r="N103" s="115" t="s">
        <v>242</v>
      </c>
      <c r="O103" s="115" t="s">
        <v>117</v>
      </c>
      <c r="P103" s="115" t="s">
        <v>118</v>
      </c>
      <c r="Q103" s="115" t="s">
        <v>275</v>
      </c>
      <c r="R103" s="59">
        <v>15100000</v>
      </c>
      <c r="S103" s="40">
        <v>14986300</v>
      </c>
      <c r="T103" s="117">
        <v>42509</v>
      </c>
      <c r="U103" s="116">
        <v>8</v>
      </c>
      <c r="V103" s="116" t="s">
        <v>537</v>
      </c>
      <c r="W103" s="116" t="s">
        <v>539</v>
      </c>
      <c r="X103" s="40">
        <v>13525900</v>
      </c>
      <c r="Y103" s="117">
        <v>42508</v>
      </c>
      <c r="Z103" s="116" t="s">
        <v>537</v>
      </c>
      <c r="AA103" s="115" t="s">
        <v>538</v>
      </c>
      <c r="AB103" s="116" t="s">
        <v>539</v>
      </c>
      <c r="AC103" s="116">
        <v>1</v>
      </c>
      <c r="AD103" s="1">
        <v>42515</v>
      </c>
      <c r="AE103" s="1">
        <v>42515</v>
      </c>
      <c r="AF103" s="1">
        <v>42735</v>
      </c>
      <c r="AG103" s="18">
        <v>13525900</v>
      </c>
      <c r="AH103" s="61">
        <f t="shared" ref="AH103:AH104" si="48">SUM(AG103/S103)</f>
        <v>0.90255099657687354</v>
      </c>
      <c r="AI103" s="115"/>
      <c r="AJ103" s="48"/>
      <c r="AK103" s="115"/>
      <c r="AL103" s="115"/>
      <c r="AM103" s="115"/>
      <c r="AN103" s="119"/>
      <c r="AO103" s="115"/>
      <c r="AP103" s="14"/>
      <c r="AQ103" s="118" t="str">
        <f t="shared" si="45"/>
        <v>홍현지</v>
      </c>
      <c r="AR103" s="16"/>
      <c r="AS103" s="16"/>
      <c r="AT103" s="7">
        <v>42522</v>
      </c>
      <c r="AU103" s="14">
        <v>8800000</v>
      </c>
      <c r="AV103" s="16"/>
      <c r="AW103" s="14"/>
      <c r="AX103" s="92"/>
      <c r="AY103" s="82"/>
      <c r="AZ103" s="75"/>
      <c r="BA103" s="82"/>
      <c r="BB103" s="75"/>
      <c r="BC103" s="82"/>
      <c r="BD103" s="75"/>
      <c r="BE103" s="82"/>
      <c r="BF103" s="75"/>
      <c r="BG103" s="82"/>
      <c r="BH103" s="75"/>
      <c r="BI103" s="82"/>
      <c r="BJ103" s="75"/>
      <c r="BK103" s="82"/>
      <c r="BL103" s="75"/>
      <c r="BM103" s="82"/>
    </row>
    <row r="104" spans="1:65" ht="29.25" customHeight="1">
      <c r="A104" s="118">
        <v>98</v>
      </c>
      <c r="B104" s="115" t="s">
        <v>139</v>
      </c>
      <c r="C104" s="115" t="s">
        <v>318</v>
      </c>
      <c r="D104" s="1">
        <v>42501</v>
      </c>
      <c r="E104" s="115" t="s">
        <v>52</v>
      </c>
      <c r="F104" s="115" t="s">
        <v>269</v>
      </c>
      <c r="G104" s="116" t="s">
        <v>541</v>
      </c>
      <c r="H104" s="116" t="str">
        <f t="shared" ref="H104:H105" si="49">G104</f>
        <v>2016 한국만화사 기록수집(구술채록) 용역</v>
      </c>
      <c r="I104" s="116" t="s">
        <v>542</v>
      </c>
      <c r="J104" s="18">
        <v>20000000</v>
      </c>
      <c r="K104" s="117">
        <v>42508</v>
      </c>
      <c r="L104" s="116" t="s">
        <v>577</v>
      </c>
      <c r="M104" s="20">
        <v>0.9</v>
      </c>
      <c r="N104" s="115" t="s">
        <v>242</v>
      </c>
      <c r="O104" s="115" t="s">
        <v>117</v>
      </c>
      <c r="P104" s="115" t="s">
        <v>118</v>
      </c>
      <c r="Q104" s="115" t="s">
        <v>275</v>
      </c>
      <c r="R104" s="59">
        <v>20000000</v>
      </c>
      <c r="S104" s="40">
        <v>19929700</v>
      </c>
      <c r="T104" s="117">
        <v>42513</v>
      </c>
      <c r="U104" s="116">
        <v>2</v>
      </c>
      <c r="V104" s="116" t="s">
        <v>543</v>
      </c>
      <c r="W104" s="116" t="s">
        <v>544</v>
      </c>
      <c r="X104" s="40">
        <v>18000000</v>
      </c>
      <c r="Y104" s="117">
        <v>42509</v>
      </c>
      <c r="Z104" s="116" t="s">
        <v>543</v>
      </c>
      <c r="AA104" s="115" t="s">
        <v>545</v>
      </c>
      <c r="AB104" s="116" t="s">
        <v>544</v>
      </c>
      <c r="AC104" s="116">
        <v>1</v>
      </c>
      <c r="AD104" s="1">
        <v>42517</v>
      </c>
      <c r="AE104" s="1">
        <v>42517</v>
      </c>
      <c r="AF104" s="1">
        <v>42704</v>
      </c>
      <c r="AG104" s="18">
        <v>18000000</v>
      </c>
      <c r="AH104" s="61">
        <f t="shared" si="48"/>
        <v>0.90317465892612536</v>
      </c>
      <c r="AI104" s="115"/>
      <c r="AJ104" s="48"/>
      <c r="AK104" s="115"/>
      <c r="AL104" s="115"/>
      <c r="AM104" s="115"/>
      <c r="AN104" s="119"/>
      <c r="AO104" s="115"/>
      <c r="AP104" s="14"/>
      <c r="AQ104" s="118" t="str">
        <f t="shared" si="45"/>
        <v>심리나</v>
      </c>
      <c r="AR104" s="16"/>
      <c r="AS104" s="16"/>
      <c r="AT104" s="7"/>
      <c r="AU104" s="14"/>
      <c r="AV104" s="16"/>
      <c r="AW104" s="14"/>
      <c r="AX104" s="92"/>
      <c r="AY104" s="82"/>
      <c r="AZ104" s="75"/>
      <c r="BA104" s="82"/>
      <c r="BB104" s="75"/>
      <c r="BC104" s="82"/>
      <c r="BD104" s="75"/>
      <c r="BE104" s="82"/>
      <c r="BF104" s="75"/>
      <c r="BG104" s="82"/>
      <c r="BH104" s="75"/>
      <c r="BI104" s="82"/>
      <c r="BJ104" s="75"/>
      <c r="BK104" s="82"/>
      <c r="BL104" s="75"/>
      <c r="BM104" s="82"/>
    </row>
    <row r="105" spans="1:65" ht="29.25" customHeight="1">
      <c r="A105" s="118">
        <v>99</v>
      </c>
      <c r="B105" s="115" t="s">
        <v>75</v>
      </c>
      <c r="C105" s="115" t="s">
        <v>103</v>
      </c>
      <c r="D105" s="1">
        <v>42513</v>
      </c>
      <c r="E105" s="115" t="s">
        <v>52</v>
      </c>
      <c r="F105" s="115" t="s">
        <v>60</v>
      </c>
      <c r="G105" s="116" t="s">
        <v>546</v>
      </c>
      <c r="H105" s="116" t="str">
        <f t="shared" si="49"/>
        <v>흡수식 냉동기 세관작업</v>
      </c>
      <c r="I105" s="116" t="s">
        <v>547</v>
      </c>
      <c r="J105" s="18">
        <v>6670000</v>
      </c>
      <c r="K105" s="117"/>
      <c r="L105" s="116"/>
      <c r="M105" s="20"/>
      <c r="N105" s="115"/>
      <c r="O105" s="115"/>
      <c r="P105" s="115"/>
      <c r="Q105" s="115"/>
      <c r="R105" s="59"/>
      <c r="S105" s="40"/>
      <c r="T105" s="117"/>
      <c r="U105" s="116"/>
      <c r="V105" s="116"/>
      <c r="W105" s="116"/>
      <c r="X105" s="40"/>
      <c r="Y105" s="117"/>
      <c r="Z105" s="116" t="s">
        <v>548</v>
      </c>
      <c r="AA105" s="115" t="s">
        <v>549</v>
      </c>
      <c r="AB105" s="116" t="s">
        <v>550</v>
      </c>
      <c r="AC105" s="116"/>
      <c r="AD105" s="1">
        <v>42520</v>
      </c>
      <c r="AE105" s="1">
        <v>42520</v>
      </c>
      <c r="AF105" s="1">
        <v>42531</v>
      </c>
      <c r="AG105" s="18">
        <v>6430000</v>
      </c>
      <c r="AH105" s="61">
        <f t="shared" ref="AH105:AH112" si="50">SUM(AG105/J105)</f>
        <v>0.9640179910044977</v>
      </c>
      <c r="AI105" s="115"/>
      <c r="AJ105" s="48"/>
      <c r="AK105" s="115"/>
      <c r="AL105" s="115"/>
      <c r="AM105" s="115"/>
      <c r="AN105" s="119"/>
      <c r="AO105" s="115"/>
      <c r="AP105" s="14"/>
      <c r="AQ105" s="118" t="str">
        <f t="shared" si="45"/>
        <v>이인철</v>
      </c>
      <c r="AR105" s="16">
        <v>42531</v>
      </c>
      <c r="AS105" s="16">
        <v>42537</v>
      </c>
      <c r="AT105" s="7"/>
      <c r="AU105" s="14"/>
      <c r="AV105" s="16">
        <v>42541</v>
      </c>
      <c r="AW105" s="14">
        <f t="shared" ref="AW105:AW112" si="51">SUM(AG105-AU105)</f>
        <v>6430000</v>
      </c>
      <c r="AX105" s="92"/>
      <c r="AY105" s="82"/>
      <c r="AZ105" s="75"/>
      <c r="BA105" s="82"/>
      <c r="BB105" s="75"/>
      <c r="BC105" s="82"/>
      <c r="BD105" s="75"/>
      <c r="BE105" s="82"/>
      <c r="BF105" s="75"/>
      <c r="BG105" s="82"/>
      <c r="BH105" s="75"/>
      <c r="BI105" s="82"/>
      <c r="BJ105" s="75"/>
      <c r="BK105" s="82"/>
      <c r="BL105" s="75"/>
      <c r="BM105" s="82"/>
    </row>
    <row r="106" spans="1:65" ht="29.25" customHeight="1">
      <c r="A106" s="118">
        <v>100</v>
      </c>
      <c r="B106" s="115" t="s">
        <v>139</v>
      </c>
      <c r="C106" s="115" t="s">
        <v>140</v>
      </c>
      <c r="D106" s="1">
        <v>42520</v>
      </c>
      <c r="E106" s="115" t="s">
        <v>91</v>
      </c>
      <c r="F106" s="115" t="s">
        <v>60</v>
      </c>
      <c r="G106" s="116" t="s">
        <v>585</v>
      </c>
      <c r="H106" s="116" t="str">
        <f>G106</f>
        <v>일본 한국문화원 협조를 위한 도서구입</v>
      </c>
      <c r="I106" s="116" t="s">
        <v>586</v>
      </c>
      <c r="J106" s="18">
        <v>2225400</v>
      </c>
      <c r="K106" s="117"/>
      <c r="L106" s="116"/>
      <c r="M106" s="20"/>
      <c r="N106" s="115"/>
      <c r="O106" s="115"/>
      <c r="P106" s="115"/>
      <c r="Q106" s="115"/>
      <c r="R106" s="59"/>
      <c r="S106" s="40"/>
      <c r="T106" s="117"/>
      <c r="U106" s="116"/>
      <c r="V106" s="116"/>
      <c r="W106" s="116"/>
      <c r="X106" s="40"/>
      <c r="Y106" s="117"/>
      <c r="Z106" s="116" t="s">
        <v>340</v>
      </c>
      <c r="AA106" s="115" t="s">
        <v>341</v>
      </c>
      <c r="AB106" s="116" t="s">
        <v>342</v>
      </c>
      <c r="AC106" s="116"/>
      <c r="AD106" s="1">
        <v>42520</v>
      </c>
      <c r="AE106" s="1"/>
      <c r="AF106" s="1">
        <v>42531</v>
      </c>
      <c r="AG106" s="18">
        <v>2002860</v>
      </c>
      <c r="AH106" s="61">
        <f t="shared" si="50"/>
        <v>0.9</v>
      </c>
      <c r="AI106" s="115"/>
      <c r="AJ106" s="48"/>
      <c r="AK106" s="115"/>
      <c r="AL106" s="115"/>
      <c r="AM106" s="115"/>
      <c r="AN106" s="119"/>
      <c r="AO106" s="115"/>
      <c r="AP106" s="14"/>
      <c r="AQ106" s="118" t="str">
        <f>C106</f>
        <v>김연희</v>
      </c>
      <c r="AR106" s="16">
        <v>42531</v>
      </c>
      <c r="AS106" s="16">
        <v>42537</v>
      </c>
      <c r="AT106" s="7"/>
      <c r="AU106" s="14"/>
      <c r="AV106" s="16">
        <v>42544</v>
      </c>
      <c r="AW106" s="14">
        <f t="shared" si="51"/>
        <v>2002860</v>
      </c>
      <c r="AX106" s="92"/>
      <c r="AY106" s="82"/>
      <c r="AZ106" s="75"/>
      <c r="BA106" s="82"/>
      <c r="BB106" s="75"/>
      <c r="BC106" s="82"/>
      <c r="BD106" s="75"/>
      <c r="BE106" s="82"/>
      <c r="BF106" s="75"/>
      <c r="BG106" s="82"/>
      <c r="BH106" s="75"/>
      <c r="BI106" s="82"/>
      <c r="BJ106" s="75"/>
      <c r="BK106" s="82"/>
      <c r="BL106" s="75"/>
      <c r="BM106" s="82"/>
    </row>
    <row r="107" spans="1:65" ht="29.25" customHeight="1">
      <c r="A107" s="118">
        <v>101</v>
      </c>
      <c r="B107" s="115" t="s">
        <v>83</v>
      </c>
      <c r="C107" s="115" t="s">
        <v>259</v>
      </c>
      <c r="D107" s="1">
        <v>42522</v>
      </c>
      <c r="E107" s="115" t="s">
        <v>91</v>
      </c>
      <c r="F107" s="115" t="s">
        <v>60</v>
      </c>
      <c r="G107" s="116" t="s">
        <v>637</v>
      </c>
      <c r="H107" s="116" t="str">
        <f>G107</f>
        <v>한국만화박물관 캐릭터 인형탈 제작</v>
      </c>
      <c r="I107" s="116" t="s">
        <v>638</v>
      </c>
      <c r="J107" s="18">
        <v>3960000</v>
      </c>
      <c r="K107" s="117"/>
      <c r="L107" s="116"/>
      <c r="M107" s="20"/>
      <c r="N107" s="115"/>
      <c r="O107" s="115"/>
      <c r="P107" s="115"/>
      <c r="Q107" s="115"/>
      <c r="R107" s="59"/>
      <c r="S107" s="40"/>
      <c r="T107" s="117"/>
      <c r="U107" s="116"/>
      <c r="V107" s="116"/>
      <c r="W107" s="116"/>
      <c r="X107" s="40"/>
      <c r="Y107" s="117"/>
      <c r="Z107" s="116" t="s">
        <v>639</v>
      </c>
      <c r="AA107" s="115" t="s">
        <v>640</v>
      </c>
      <c r="AB107" s="116" t="s">
        <v>641</v>
      </c>
      <c r="AC107" s="116"/>
      <c r="AD107" s="1">
        <v>42522</v>
      </c>
      <c r="AE107" s="1"/>
      <c r="AF107" s="1">
        <v>42551</v>
      </c>
      <c r="AG107" s="18">
        <v>3740000</v>
      </c>
      <c r="AH107" s="61">
        <f t="shared" si="50"/>
        <v>0.94444444444444442</v>
      </c>
      <c r="AI107" s="115"/>
      <c r="AJ107" s="48"/>
      <c r="AK107" s="115"/>
      <c r="AL107" s="115"/>
      <c r="AM107" s="115"/>
      <c r="AN107" s="119"/>
      <c r="AO107" s="115"/>
      <c r="AP107" s="14"/>
      <c r="AQ107" s="118" t="str">
        <f>C107</f>
        <v>김현재</v>
      </c>
      <c r="AR107" s="16">
        <v>42551</v>
      </c>
      <c r="AS107" s="16">
        <v>42555</v>
      </c>
      <c r="AT107" s="7"/>
      <c r="AU107" s="14"/>
      <c r="AV107" s="16">
        <v>42562</v>
      </c>
      <c r="AW107" s="14">
        <f t="shared" si="51"/>
        <v>3740000</v>
      </c>
      <c r="AX107" s="92"/>
      <c r="AY107" s="82"/>
      <c r="AZ107" s="75"/>
      <c r="BA107" s="82"/>
      <c r="BB107" s="75"/>
      <c r="BC107" s="82"/>
      <c r="BD107" s="75"/>
      <c r="BE107" s="82"/>
      <c r="BF107" s="75"/>
      <c r="BG107" s="82"/>
      <c r="BH107" s="75"/>
      <c r="BI107" s="82"/>
      <c r="BJ107" s="75"/>
      <c r="BK107" s="82"/>
      <c r="BL107" s="75"/>
      <c r="BM107" s="82"/>
    </row>
    <row r="108" spans="1:65" ht="29.25" customHeight="1">
      <c r="A108" s="118">
        <v>102</v>
      </c>
      <c r="B108" s="115" t="s">
        <v>139</v>
      </c>
      <c r="C108" s="115" t="s">
        <v>166</v>
      </c>
      <c r="D108" s="1">
        <v>42522</v>
      </c>
      <c r="E108" s="115" t="s">
        <v>52</v>
      </c>
      <c r="F108" s="115" t="s">
        <v>60</v>
      </c>
      <c r="G108" s="116" t="s">
        <v>553</v>
      </c>
      <c r="H108" s="116" t="str">
        <f t="shared" ref="H108:H131" si="52">G108</f>
        <v>2016 부천만화대상 부천시민만화상 온라인 투표 페이지 제작 및 운영 용역</v>
      </c>
      <c r="I108" s="116" t="s">
        <v>556</v>
      </c>
      <c r="J108" s="18">
        <v>1100000</v>
      </c>
      <c r="K108" s="117"/>
      <c r="L108" s="116"/>
      <c r="M108" s="20"/>
      <c r="N108" s="115"/>
      <c r="O108" s="115"/>
      <c r="P108" s="115"/>
      <c r="Q108" s="115"/>
      <c r="R108" s="59"/>
      <c r="S108" s="40"/>
      <c r="T108" s="117"/>
      <c r="U108" s="116"/>
      <c r="V108" s="116"/>
      <c r="W108" s="116"/>
      <c r="X108" s="40"/>
      <c r="Y108" s="117"/>
      <c r="Z108" s="116" t="s">
        <v>106</v>
      </c>
      <c r="AA108" s="133" t="s">
        <v>915</v>
      </c>
      <c r="AB108" s="116" t="s">
        <v>107</v>
      </c>
      <c r="AC108" s="116"/>
      <c r="AD108" s="1">
        <v>42528</v>
      </c>
      <c r="AE108" s="1">
        <v>42528</v>
      </c>
      <c r="AF108" s="1">
        <v>42577</v>
      </c>
      <c r="AG108" s="18">
        <v>1000000</v>
      </c>
      <c r="AH108" s="61">
        <f t="shared" si="50"/>
        <v>0.90909090909090906</v>
      </c>
      <c r="AI108" s="115"/>
      <c r="AJ108" s="48"/>
      <c r="AK108" s="115"/>
      <c r="AL108" s="115"/>
      <c r="AM108" s="115"/>
      <c r="AN108" s="119"/>
      <c r="AO108" s="115"/>
      <c r="AP108" s="14"/>
      <c r="AQ108" s="118" t="s">
        <v>338</v>
      </c>
      <c r="AR108" s="16">
        <v>42577</v>
      </c>
      <c r="AS108" s="16">
        <v>42580</v>
      </c>
      <c r="AT108" s="7"/>
      <c r="AU108" s="14"/>
      <c r="AV108" s="16">
        <v>42598</v>
      </c>
      <c r="AW108" s="14">
        <f t="shared" si="51"/>
        <v>1000000</v>
      </c>
      <c r="AX108" s="92"/>
      <c r="AY108" s="82"/>
      <c r="AZ108" s="75"/>
      <c r="BA108" s="82"/>
      <c r="BB108" s="75"/>
      <c r="BC108" s="82"/>
      <c r="BD108" s="75"/>
      <c r="BE108" s="82"/>
      <c r="BF108" s="75"/>
      <c r="BG108" s="82"/>
      <c r="BH108" s="75"/>
      <c r="BI108" s="82"/>
      <c r="BJ108" s="75"/>
      <c r="BK108" s="82"/>
      <c r="BL108" s="75"/>
      <c r="BM108" s="82"/>
    </row>
    <row r="109" spans="1:65" ht="29.25" customHeight="1">
      <c r="A109" s="118">
        <v>103</v>
      </c>
      <c r="B109" s="115" t="s">
        <v>139</v>
      </c>
      <c r="C109" s="115" t="s">
        <v>166</v>
      </c>
      <c r="D109" s="1">
        <v>42522</v>
      </c>
      <c r="E109" s="115" t="s">
        <v>52</v>
      </c>
      <c r="F109" s="115" t="s">
        <v>60</v>
      </c>
      <c r="G109" s="116" t="s">
        <v>554</v>
      </c>
      <c r="H109" s="116" t="str">
        <f t="shared" si="52"/>
        <v>2016 부천만화대상 부천시민만화상 오프라인 투표 운영 용역</v>
      </c>
      <c r="I109" s="116" t="s">
        <v>555</v>
      </c>
      <c r="J109" s="18">
        <v>2365000</v>
      </c>
      <c r="K109" s="117"/>
      <c r="L109" s="116"/>
      <c r="M109" s="20"/>
      <c r="N109" s="115"/>
      <c r="O109" s="115"/>
      <c r="P109" s="115"/>
      <c r="Q109" s="115"/>
      <c r="R109" s="59"/>
      <c r="S109" s="40"/>
      <c r="T109" s="117"/>
      <c r="U109" s="116"/>
      <c r="V109" s="116"/>
      <c r="W109" s="116"/>
      <c r="X109" s="40"/>
      <c r="Y109" s="117"/>
      <c r="Z109" s="116" t="s">
        <v>150</v>
      </c>
      <c r="AA109" s="115" t="s">
        <v>151</v>
      </c>
      <c r="AB109" s="116" t="s">
        <v>152</v>
      </c>
      <c r="AC109" s="116"/>
      <c r="AD109" s="1">
        <v>42528</v>
      </c>
      <c r="AE109" s="1">
        <v>42528</v>
      </c>
      <c r="AF109" s="1">
        <v>42577</v>
      </c>
      <c r="AG109" s="18">
        <v>2200000</v>
      </c>
      <c r="AH109" s="61">
        <f t="shared" si="50"/>
        <v>0.93023255813953487</v>
      </c>
      <c r="AI109" s="115"/>
      <c r="AJ109" s="48"/>
      <c r="AK109" s="115"/>
      <c r="AL109" s="115"/>
      <c r="AM109" s="115"/>
      <c r="AN109" s="119"/>
      <c r="AO109" s="115"/>
      <c r="AP109" s="14"/>
      <c r="AQ109" s="118" t="s">
        <v>338</v>
      </c>
      <c r="AR109" s="16">
        <v>42577</v>
      </c>
      <c r="AS109" s="16">
        <v>42580</v>
      </c>
      <c r="AT109" s="7"/>
      <c r="AU109" s="14"/>
      <c r="AV109" s="16">
        <v>42594</v>
      </c>
      <c r="AW109" s="14">
        <f t="shared" si="51"/>
        <v>2200000</v>
      </c>
      <c r="AX109" s="92"/>
      <c r="AY109" s="82"/>
      <c r="AZ109" s="75"/>
      <c r="BA109" s="82"/>
      <c r="BB109" s="75"/>
      <c r="BC109" s="82"/>
      <c r="BD109" s="75"/>
      <c r="BE109" s="82"/>
      <c r="BF109" s="75"/>
      <c r="BG109" s="82"/>
      <c r="BH109" s="75"/>
      <c r="BI109" s="82"/>
      <c r="BJ109" s="75"/>
      <c r="BK109" s="82"/>
      <c r="BL109" s="75"/>
      <c r="BM109" s="82"/>
    </row>
    <row r="110" spans="1:65" ht="29.25" customHeight="1">
      <c r="A110" s="118">
        <v>104</v>
      </c>
      <c r="B110" s="115" t="s">
        <v>75</v>
      </c>
      <c r="C110" s="115" t="s">
        <v>103</v>
      </c>
      <c r="D110" s="1">
        <v>42529</v>
      </c>
      <c r="E110" s="115" t="s">
        <v>52</v>
      </c>
      <c r="F110" s="115" t="s">
        <v>60</v>
      </c>
      <c r="G110" s="116" t="s">
        <v>557</v>
      </c>
      <c r="H110" s="116" t="str">
        <f t="shared" si="52"/>
        <v>한국만화영상진흥원 주변 제초작업 및 소독</v>
      </c>
      <c r="I110" s="116" t="s">
        <v>558</v>
      </c>
      <c r="J110" s="18">
        <v>3410000</v>
      </c>
      <c r="K110" s="117"/>
      <c r="L110" s="116"/>
      <c r="M110" s="20"/>
      <c r="N110" s="115"/>
      <c r="O110" s="115"/>
      <c r="P110" s="115"/>
      <c r="Q110" s="115"/>
      <c r="R110" s="59"/>
      <c r="S110" s="40"/>
      <c r="T110" s="117"/>
      <c r="U110" s="116"/>
      <c r="V110" s="116"/>
      <c r="W110" s="116"/>
      <c r="X110" s="40"/>
      <c r="Y110" s="117"/>
      <c r="Z110" s="116" t="s">
        <v>559</v>
      </c>
      <c r="AA110" s="115" t="s">
        <v>629</v>
      </c>
      <c r="AB110" s="116" t="s">
        <v>560</v>
      </c>
      <c r="AC110" s="116"/>
      <c r="AD110" s="1">
        <v>42530</v>
      </c>
      <c r="AE110" s="1">
        <v>42530</v>
      </c>
      <c r="AF110" s="1">
        <v>42534</v>
      </c>
      <c r="AG110" s="18">
        <v>3200000</v>
      </c>
      <c r="AH110" s="61">
        <f t="shared" si="50"/>
        <v>0.93841642228739008</v>
      </c>
      <c r="AI110" s="115"/>
      <c r="AJ110" s="48"/>
      <c r="AK110" s="115"/>
      <c r="AL110" s="115"/>
      <c r="AM110" s="115"/>
      <c r="AN110" s="119"/>
      <c r="AO110" s="115"/>
      <c r="AP110" s="14"/>
      <c r="AQ110" s="118" t="str">
        <f t="shared" ref="AQ110:AQ137" si="53">C110</f>
        <v>이인철</v>
      </c>
      <c r="AR110" s="16">
        <v>42534</v>
      </c>
      <c r="AS110" s="16">
        <v>42541</v>
      </c>
      <c r="AT110" s="7"/>
      <c r="AU110" s="14"/>
      <c r="AV110" s="16">
        <v>42549</v>
      </c>
      <c r="AW110" s="14">
        <f t="shared" si="51"/>
        <v>3200000</v>
      </c>
      <c r="AX110" s="92"/>
      <c r="AY110" s="82"/>
      <c r="AZ110" s="75"/>
      <c r="BA110" s="82"/>
      <c r="BB110" s="75"/>
      <c r="BC110" s="82"/>
      <c r="BD110" s="75"/>
      <c r="BE110" s="82"/>
      <c r="BF110" s="75"/>
      <c r="BG110" s="82"/>
      <c r="BH110" s="75"/>
      <c r="BI110" s="82"/>
      <c r="BJ110" s="75"/>
      <c r="BK110" s="82"/>
      <c r="BL110" s="75"/>
      <c r="BM110" s="82"/>
    </row>
    <row r="111" spans="1:65" ht="29.25" customHeight="1">
      <c r="A111" s="118">
        <v>105</v>
      </c>
      <c r="B111" s="115" t="s">
        <v>505</v>
      </c>
      <c r="C111" s="115" t="s">
        <v>146</v>
      </c>
      <c r="D111" s="1">
        <v>42524</v>
      </c>
      <c r="E111" s="115" t="s">
        <v>52</v>
      </c>
      <c r="F111" s="115" t="s">
        <v>60</v>
      </c>
      <c r="G111" s="116" t="s">
        <v>562</v>
      </c>
      <c r="H111" s="116" t="str">
        <f t="shared" si="52"/>
        <v>만화애니활용 지역특화사업을 위한 행정복지센터 만화카페 디자인 용역</v>
      </c>
      <c r="I111" s="116" t="s">
        <v>561</v>
      </c>
      <c r="J111" s="18">
        <v>4800000</v>
      </c>
      <c r="K111" s="117"/>
      <c r="L111" s="116"/>
      <c r="M111" s="20"/>
      <c r="N111" s="115"/>
      <c r="O111" s="115"/>
      <c r="P111" s="115"/>
      <c r="Q111" s="115"/>
      <c r="R111" s="59"/>
      <c r="S111" s="40"/>
      <c r="T111" s="117"/>
      <c r="U111" s="116"/>
      <c r="V111" s="116"/>
      <c r="W111" s="116"/>
      <c r="X111" s="40"/>
      <c r="Y111" s="117"/>
      <c r="Z111" s="116" t="s">
        <v>333</v>
      </c>
      <c r="AA111" s="115" t="s">
        <v>335</v>
      </c>
      <c r="AB111" s="116" t="s">
        <v>334</v>
      </c>
      <c r="AC111" s="116"/>
      <c r="AD111" s="1">
        <v>42531</v>
      </c>
      <c r="AE111" s="1">
        <v>42531</v>
      </c>
      <c r="AF111" s="1">
        <v>42551</v>
      </c>
      <c r="AG111" s="18">
        <v>4500000</v>
      </c>
      <c r="AH111" s="61">
        <f t="shared" si="50"/>
        <v>0.9375</v>
      </c>
      <c r="AI111" s="115"/>
      <c r="AJ111" s="48"/>
      <c r="AK111" s="115"/>
      <c r="AL111" s="115"/>
      <c r="AM111" s="115"/>
      <c r="AN111" s="119"/>
      <c r="AO111" s="115"/>
      <c r="AP111" s="14"/>
      <c r="AQ111" s="118" t="str">
        <f t="shared" si="53"/>
        <v>이소현</v>
      </c>
      <c r="AR111" s="16">
        <v>42544</v>
      </c>
      <c r="AS111" s="16">
        <v>42555</v>
      </c>
      <c r="AT111" s="7"/>
      <c r="AU111" s="14"/>
      <c r="AV111" s="16">
        <v>42559</v>
      </c>
      <c r="AW111" s="14">
        <f t="shared" si="51"/>
        <v>4500000</v>
      </c>
      <c r="AX111" s="92"/>
      <c r="AY111" s="82"/>
      <c r="AZ111" s="75"/>
      <c r="BA111" s="82"/>
      <c r="BB111" s="75"/>
      <c r="BC111" s="82"/>
      <c r="BD111" s="75"/>
      <c r="BE111" s="82"/>
      <c r="BF111" s="75"/>
      <c r="BG111" s="82"/>
      <c r="BH111" s="75"/>
      <c r="BI111" s="82"/>
      <c r="BJ111" s="75"/>
      <c r="BK111" s="82"/>
      <c r="BL111" s="75"/>
      <c r="BM111" s="82"/>
    </row>
    <row r="112" spans="1:65" ht="29.25" customHeight="1">
      <c r="A112" s="118">
        <v>106</v>
      </c>
      <c r="B112" s="115" t="s">
        <v>201</v>
      </c>
      <c r="C112" s="115" t="s">
        <v>354</v>
      </c>
      <c r="D112" s="1">
        <v>42515</v>
      </c>
      <c r="E112" s="115" t="s">
        <v>52</v>
      </c>
      <c r="F112" s="115" t="s">
        <v>60</v>
      </c>
      <c r="G112" s="116" t="s">
        <v>566</v>
      </c>
      <c r="H112" s="116" t="str">
        <f t="shared" si="52"/>
        <v>K-Comics아카데미 '클립스튜디오' 교재개발 용역</v>
      </c>
      <c r="I112" s="116" t="s">
        <v>563</v>
      </c>
      <c r="J112" s="18">
        <v>6280000</v>
      </c>
      <c r="K112" s="117"/>
      <c r="L112" s="116"/>
      <c r="M112" s="20"/>
      <c r="N112" s="115"/>
      <c r="O112" s="115"/>
      <c r="P112" s="115"/>
      <c r="Q112" s="115"/>
      <c r="R112" s="59"/>
      <c r="S112" s="40"/>
      <c r="T112" s="117"/>
      <c r="U112" s="116"/>
      <c r="V112" s="116"/>
      <c r="W112" s="116"/>
      <c r="X112" s="40"/>
      <c r="Y112" s="117"/>
      <c r="Z112" s="116" t="s">
        <v>564</v>
      </c>
      <c r="AA112" s="115" t="s">
        <v>565</v>
      </c>
      <c r="AB112" s="116" t="s">
        <v>564</v>
      </c>
      <c r="AC112" s="116"/>
      <c r="AD112" s="1">
        <v>42531</v>
      </c>
      <c r="AE112" s="1">
        <v>42531</v>
      </c>
      <c r="AF112" s="1">
        <v>42590</v>
      </c>
      <c r="AG112" s="18">
        <v>5900000</v>
      </c>
      <c r="AH112" s="61">
        <f t="shared" si="50"/>
        <v>0.93949044585987262</v>
      </c>
      <c r="AI112" s="115"/>
      <c r="AJ112" s="48"/>
      <c r="AK112" s="115"/>
      <c r="AL112" s="115"/>
      <c r="AM112" s="115"/>
      <c r="AN112" s="119"/>
      <c r="AO112" s="115"/>
      <c r="AP112" s="14"/>
      <c r="AQ112" s="118" t="str">
        <f t="shared" si="53"/>
        <v>김보금</v>
      </c>
      <c r="AR112" s="16">
        <v>42590</v>
      </c>
      <c r="AS112" s="16">
        <v>42590</v>
      </c>
      <c r="AT112" s="7"/>
      <c r="AU112" s="14"/>
      <c r="AV112" s="16">
        <v>42599</v>
      </c>
      <c r="AW112" s="14">
        <f t="shared" si="51"/>
        <v>5900000</v>
      </c>
      <c r="AX112" s="92"/>
      <c r="AY112" s="82"/>
      <c r="AZ112" s="75"/>
      <c r="BA112" s="82"/>
      <c r="BB112" s="75"/>
      <c r="BC112" s="82"/>
      <c r="BD112" s="75"/>
      <c r="BE112" s="82"/>
      <c r="BF112" s="75"/>
      <c r="BG112" s="82"/>
      <c r="BH112" s="75"/>
      <c r="BI112" s="82"/>
      <c r="BJ112" s="75"/>
      <c r="BK112" s="82"/>
      <c r="BL112" s="75"/>
      <c r="BM112" s="82"/>
    </row>
    <row r="113" spans="1:65" ht="29.25" customHeight="1">
      <c r="A113" s="118">
        <v>107</v>
      </c>
      <c r="B113" s="115" t="s">
        <v>201</v>
      </c>
      <c r="C113" s="115" t="s">
        <v>535</v>
      </c>
      <c r="D113" s="1">
        <v>42486</v>
      </c>
      <c r="E113" s="115" t="s">
        <v>52</v>
      </c>
      <c r="F113" s="115" t="s">
        <v>238</v>
      </c>
      <c r="G113" s="116" t="s">
        <v>572</v>
      </c>
      <c r="H113" s="116" t="str">
        <f t="shared" si="52"/>
        <v>2016년 디지털만화 저작권 보호 캠페인 사업 위탁 운영</v>
      </c>
      <c r="I113" s="116" t="s">
        <v>573</v>
      </c>
      <c r="J113" s="18">
        <v>64000000</v>
      </c>
      <c r="K113" s="117">
        <v>42500</v>
      </c>
      <c r="L113" s="116" t="s">
        <v>402</v>
      </c>
      <c r="M113" s="20"/>
      <c r="N113" s="115" t="s">
        <v>242</v>
      </c>
      <c r="O113" s="115" t="s">
        <v>117</v>
      </c>
      <c r="P113" s="115" t="s">
        <v>118</v>
      </c>
      <c r="Q113" s="115" t="s">
        <v>574</v>
      </c>
      <c r="R113" s="59">
        <v>64000000</v>
      </c>
      <c r="S113" s="40">
        <v>64000000</v>
      </c>
      <c r="T113" s="117">
        <v>42510</v>
      </c>
      <c r="U113" s="116">
        <v>2</v>
      </c>
      <c r="V113" s="116" t="s">
        <v>575</v>
      </c>
      <c r="W113" s="116" t="s">
        <v>576</v>
      </c>
      <c r="X113" s="40">
        <v>60733000</v>
      </c>
      <c r="Y113" s="117">
        <v>42510</v>
      </c>
      <c r="Z113" s="116" t="s">
        <v>575</v>
      </c>
      <c r="AA113" s="115" t="s">
        <v>578</v>
      </c>
      <c r="AB113" s="116" t="s">
        <v>576</v>
      </c>
      <c r="AC113" s="116"/>
      <c r="AD113" s="1">
        <v>42531</v>
      </c>
      <c r="AE113" s="1">
        <v>42531</v>
      </c>
      <c r="AF113" s="1">
        <v>42735</v>
      </c>
      <c r="AG113" s="18">
        <v>60733000</v>
      </c>
      <c r="AH113" s="61">
        <f t="shared" ref="AH113" si="54">SUM(AG113/S113)</f>
        <v>0.94895312499999995</v>
      </c>
      <c r="AI113" s="115"/>
      <c r="AJ113" s="48"/>
      <c r="AK113" s="115"/>
      <c r="AL113" s="115"/>
      <c r="AM113" s="115"/>
      <c r="AN113" s="119"/>
      <c r="AO113" s="115"/>
      <c r="AP113" s="14"/>
      <c r="AQ113" s="118" t="str">
        <f t="shared" si="53"/>
        <v>홍현지</v>
      </c>
      <c r="AR113" s="16"/>
      <c r="AS113" s="16"/>
      <c r="AT113" s="7">
        <v>42551</v>
      </c>
      <c r="AU113" s="14">
        <v>42513100</v>
      </c>
      <c r="AV113" s="16"/>
      <c r="AW113" s="14"/>
      <c r="AX113" s="92"/>
      <c r="AY113" s="82"/>
      <c r="AZ113" s="75"/>
      <c r="BA113" s="82"/>
      <c r="BB113" s="75"/>
      <c r="BC113" s="82"/>
      <c r="BD113" s="75"/>
      <c r="BE113" s="82"/>
      <c r="BF113" s="75"/>
      <c r="BG113" s="82"/>
      <c r="BH113" s="75"/>
      <c r="BI113" s="82"/>
      <c r="BJ113" s="75"/>
      <c r="BK113" s="82"/>
      <c r="BL113" s="75"/>
      <c r="BM113" s="82"/>
    </row>
    <row r="114" spans="1:65" ht="29.25" customHeight="1">
      <c r="A114" s="118">
        <v>108</v>
      </c>
      <c r="B114" s="115" t="s">
        <v>75</v>
      </c>
      <c r="C114" s="115" t="s">
        <v>349</v>
      </c>
      <c r="D114" s="1">
        <v>42530</v>
      </c>
      <c r="E114" s="115" t="s">
        <v>195</v>
      </c>
      <c r="F114" s="115" t="s">
        <v>60</v>
      </c>
      <c r="G114" s="116" t="s">
        <v>567</v>
      </c>
      <c r="H114" s="116" t="str">
        <f t="shared" si="52"/>
        <v>지상주차장 화단 철거 공사</v>
      </c>
      <c r="I114" s="116" t="s">
        <v>568</v>
      </c>
      <c r="J114" s="18">
        <v>3300000</v>
      </c>
      <c r="K114" s="117"/>
      <c r="L114" s="116"/>
      <c r="M114" s="20"/>
      <c r="N114" s="115"/>
      <c r="O114" s="115"/>
      <c r="P114" s="115"/>
      <c r="Q114" s="115"/>
      <c r="R114" s="59"/>
      <c r="S114" s="40"/>
      <c r="T114" s="117"/>
      <c r="U114" s="116"/>
      <c r="V114" s="116"/>
      <c r="W114" s="116"/>
      <c r="X114" s="40"/>
      <c r="Y114" s="117"/>
      <c r="Z114" s="116" t="s">
        <v>570</v>
      </c>
      <c r="AA114" s="115" t="s">
        <v>571</v>
      </c>
      <c r="AB114" s="116" t="s">
        <v>569</v>
      </c>
      <c r="AC114" s="116"/>
      <c r="AD114" s="1">
        <v>42535</v>
      </c>
      <c r="AE114" s="1">
        <v>42536</v>
      </c>
      <c r="AF114" s="1">
        <v>42549</v>
      </c>
      <c r="AG114" s="18">
        <v>2997500</v>
      </c>
      <c r="AH114" s="61">
        <f t="shared" ref="AH114:AH123" si="55">SUM(AG114/J114)</f>
        <v>0.90833333333333333</v>
      </c>
      <c r="AI114" s="115"/>
      <c r="AJ114" s="48"/>
      <c r="AK114" s="115"/>
      <c r="AL114" s="115"/>
      <c r="AM114" s="115"/>
      <c r="AN114" s="119"/>
      <c r="AO114" s="115"/>
      <c r="AP114" s="14"/>
      <c r="AQ114" s="118" t="str">
        <f t="shared" si="53"/>
        <v>정기선</v>
      </c>
      <c r="AR114" s="16">
        <v>42549</v>
      </c>
      <c r="AS114" s="16">
        <v>42556</v>
      </c>
      <c r="AT114" s="7"/>
      <c r="AU114" s="14"/>
      <c r="AV114" s="16">
        <v>42566</v>
      </c>
      <c r="AW114" s="14">
        <f>SUM(AG114-AU114)</f>
        <v>2997500</v>
      </c>
      <c r="AX114" s="92"/>
      <c r="AY114" s="82"/>
      <c r="AZ114" s="75"/>
      <c r="BA114" s="82"/>
      <c r="BB114" s="75"/>
      <c r="BC114" s="82"/>
      <c r="BD114" s="75"/>
      <c r="BE114" s="82"/>
      <c r="BF114" s="75"/>
      <c r="BG114" s="82"/>
      <c r="BH114" s="75"/>
      <c r="BI114" s="82"/>
      <c r="BJ114" s="75"/>
      <c r="BK114" s="82"/>
      <c r="BL114" s="75"/>
      <c r="BM114" s="82"/>
    </row>
    <row r="115" spans="1:65" ht="29.25" customHeight="1">
      <c r="A115" s="118">
        <v>109</v>
      </c>
      <c r="B115" s="115" t="s">
        <v>83</v>
      </c>
      <c r="C115" s="115" t="s">
        <v>374</v>
      </c>
      <c r="D115" s="1">
        <v>42534</v>
      </c>
      <c r="E115" s="115" t="s">
        <v>52</v>
      </c>
      <c r="F115" s="115" t="s">
        <v>60</v>
      </c>
      <c r="G115" s="116" t="s">
        <v>579</v>
      </c>
      <c r="H115" s="116" t="str">
        <f t="shared" si="52"/>
        <v>특별전시 지슬원화전 전시 및 홍보사인 제작 설치 용역</v>
      </c>
      <c r="I115" s="116" t="s">
        <v>580</v>
      </c>
      <c r="J115" s="18">
        <v>6600000</v>
      </c>
      <c r="K115" s="117"/>
      <c r="L115" s="116"/>
      <c r="M115" s="20"/>
      <c r="N115" s="115"/>
      <c r="O115" s="115"/>
      <c r="P115" s="115"/>
      <c r="Q115" s="115"/>
      <c r="R115" s="59"/>
      <c r="S115" s="40"/>
      <c r="T115" s="117"/>
      <c r="U115" s="116"/>
      <c r="V115" s="116"/>
      <c r="W115" s="116"/>
      <c r="X115" s="40"/>
      <c r="Y115" s="117"/>
      <c r="Z115" s="116" t="s">
        <v>581</v>
      </c>
      <c r="AA115" s="115" t="s">
        <v>592</v>
      </c>
      <c r="AB115" s="116" t="s">
        <v>582</v>
      </c>
      <c r="AC115" s="116"/>
      <c r="AD115" s="1">
        <v>42536</v>
      </c>
      <c r="AE115" s="1">
        <v>42536</v>
      </c>
      <c r="AF115" s="1">
        <v>42545</v>
      </c>
      <c r="AG115" s="18">
        <v>6000000</v>
      </c>
      <c r="AH115" s="61">
        <f t="shared" si="55"/>
        <v>0.90909090909090906</v>
      </c>
      <c r="AI115" s="115"/>
      <c r="AJ115" s="48"/>
      <c r="AK115" s="115"/>
      <c r="AL115" s="115"/>
      <c r="AM115" s="115"/>
      <c r="AN115" s="119"/>
      <c r="AO115" s="115"/>
      <c r="AP115" s="14"/>
      <c r="AQ115" s="118" t="str">
        <f t="shared" si="53"/>
        <v>최은영</v>
      </c>
      <c r="AR115" s="16">
        <v>42544</v>
      </c>
      <c r="AS115" s="16">
        <v>42544</v>
      </c>
      <c r="AT115" s="7"/>
      <c r="AU115" s="14"/>
      <c r="AV115" s="16">
        <v>42549</v>
      </c>
      <c r="AW115" s="14">
        <f>SUM(AG115-AU115)</f>
        <v>6000000</v>
      </c>
      <c r="AX115" s="92"/>
      <c r="AY115" s="82"/>
      <c r="AZ115" s="75"/>
      <c r="BA115" s="82"/>
      <c r="BB115" s="75"/>
      <c r="BC115" s="82"/>
      <c r="BD115" s="75"/>
      <c r="BE115" s="82"/>
      <c r="BF115" s="75"/>
      <c r="BG115" s="82"/>
      <c r="BH115" s="75"/>
      <c r="BI115" s="82"/>
      <c r="BJ115" s="75"/>
      <c r="BK115" s="82"/>
      <c r="BL115" s="75"/>
      <c r="BM115" s="82"/>
    </row>
    <row r="116" spans="1:65" ht="29.25" customHeight="1">
      <c r="A116" s="118">
        <v>110</v>
      </c>
      <c r="B116" s="115" t="s">
        <v>75</v>
      </c>
      <c r="C116" s="115" t="s">
        <v>216</v>
      </c>
      <c r="D116" s="1">
        <v>42536</v>
      </c>
      <c r="E116" s="115" t="s">
        <v>52</v>
      </c>
      <c r="F116" s="115" t="s">
        <v>60</v>
      </c>
      <c r="G116" s="116" t="s">
        <v>609</v>
      </c>
      <c r="H116" s="116" t="str">
        <f t="shared" si="52"/>
        <v>승강기 유상부품(도어이탈방지) 추가설치</v>
      </c>
      <c r="I116" s="116" t="s">
        <v>610</v>
      </c>
      <c r="J116" s="18">
        <v>484000</v>
      </c>
      <c r="K116" s="117"/>
      <c r="L116" s="116"/>
      <c r="M116" s="20"/>
      <c r="N116" s="115"/>
      <c r="O116" s="115"/>
      <c r="P116" s="115"/>
      <c r="Q116" s="115"/>
      <c r="R116" s="59"/>
      <c r="S116" s="40"/>
      <c r="T116" s="117"/>
      <c r="U116" s="116"/>
      <c r="V116" s="116"/>
      <c r="W116" s="116"/>
      <c r="X116" s="40"/>
      <c r="Y116" s="117"/>
      <c r="Z116" s="116" t="s">
        <v>100</v>
      </c>
      <c r="AA116" s="115" t="s">
        <v>101</v>
      </c>
      <c r="AB116" s="116" t="s">
        <v>102</v>
      </c>
      <c r="AC116" s="116"/>
      <c r="AD116" s="1">
        <v>42536</v>
      </c>
      <c r="AE116" s="1">
        <v>42536</v>
      </c>
      <c r="AF116" s="1">
        <v>42545</v>
      </c>
      <c r="AG116" s="18">
        <v>440000</v>
      </c>
      <c r="AH116" s="61">
        <f t="shared" si="55"/>
        <v>0.90909090909090906</v>
      </c>
      <c r="AI116" s="115"/>
      <c r="AJ116" s="48"/>
      <c r="AK116" s="115"/>
      <c r="AL116" s="115"/>
      <c r="AM116" s="115"/>
      <c r="AN116" s="119"/>
      <c r="AO116" s="115"/>
      <c r="AP116" s="14"/>
      <c r="AQ116" s="118" t="str">
        <f t="shared" si="53"/>
        <v>김광수</v>
      </c>
      <c r="AR116" s="16">
        <v>42543</v>
      </c>
      <c r="AS116" s="16">
        <v>42543</v>
      </c>
      <c r="AT116" s="7"/>
      <c r="AU116" s="14"/>
      <c r="AV116" s="16">
        <v>42551</v>
      </c>
      <c r="AW116" s="14">
        <f>SUM(AG116-AU116)</f>
        <v>440000</v>
      </c>
      <c r="AX116" s="92"/>
      <c r="AY116" s="82"/>
      <c r="AZ116" s="75"/>
      <c r="BA116" s="82"/>
      <c r="BB116" s="75"/>
      <c r="BC116" s="82"/>
      <c r="BD116" s="75"/>
      <c r="BE116" s="82"/>
      <c r="BF116" s="75"/>
      <c r="BG116" s="82"/>
      <c r="BH116" s="75"/>
      <c r="BI116" s="82"/>
      <c r="BJ116" s="75"/>
      <c r="BK116" s="82"/>
      <c r="BL116" s="75"/>
      <c r="BM116" s="82"/>
    </row>
    <row r="117" spans="1:65" ht="29.25" customHeight="1">
      <c r="A117" s="118">
        <v>111</v>
      </c>
      <c r="B117" s="115" t="s">
        <v>83</v>
      </c>
      <c r="C117" s="115" t="s">
        <v>176</v>
      </c>
      <c r="D117" s="1">
        <v>42531</v>
      </c>
      <c r="E117" s="115" t="s">
        <v>91</v>
      </c>
      <c r="F117" s="115" t="s">
        <v>60</v>
      </c>
      <c r="G117" s="116" t="s">
        <v>594</v>
      </c>
      <c r="H117" s="116" t="str">
        <f t="shared" si="52"/>
        <v>한국만화박물관 출력용 입장권 제작 구매</v>
      </c>
      <c r="I117" s="116" t="s">
        <v>595</v>
      </c>
      <c r="J117" s="18">
        <v>2629000</v>
      </c>
      <c r="K117" s="117"/>
      <c r="L117" s="116"/>
      <c r="M117" s="20"/>
      <c r="N117" s="115"/>
      <c r="O117" s="115"/>
      <c r="P117" s="115"/>
      <c r="Q117" s="115"/>
      <c r="R117" s="59"/>
      <c r="S117" s="40"/>
      <c r="T117" s="117"/>
      <c r="U117" s="116"/>
      <c r="V117" s="116"/>
      <c r="W117" s="116"/>
      <c r="X117" s="40"/>
      <c r="Y117" s="117"/>
      <c r="Z117" s="116" t="s">
        <v>596</v>
      </c>
      <c r="AA117" s="115" t="s">
        <v>597</v>
      </c>
      <c r="AB117" s="116" t="s">
        <v>598</v>
      </c>
      <c r="AC117" s="116"/>
      <c r="AD117" s="1">
        <v>42542</v>
      </c>
      <c r="AE117" s="1"/>
      <c r="AF117" s="1">
        <v>42545</v>
      </c>
      <c r="AG117" s="18">
        <v>2046000</v>
      </c>
      <c r="AH117" s="61">
        <f t="shared" si="55"/>
        <v>0.77824267782426781</v>
      </c>
      <c r="AI117" s="115"/>
      <c r="AJ117" s="48"/>
      <c r="AK117" s="115"/>
      <c r="AL117" s="115"/>
      <c r="AM117" s="115"/>
      <c r="AN117" s="119"/>
      <c r="AO117" s="115"/>
      <c r="AP117" s="14"/>
      <c r="AQ117" s="118" t="str">
        <f t="shared" si="53"/>
        <v>방희정</v>
      </c>
      <c r="AR117" s="16">
        <v>42545</v>
      </c>
      <c r="AS117" s="16">
        <v>42551</v>
      </c>
      <c r="AT117" s="7"/>
      <c r="AU117" s="14"/>
      <c r="AV117" s="16">
        <v>42556</v>
      </c>
      <c r="AW117" s="14">
        <f>SUM(AG117-AU117)</f>
        <v>2046000</v>
      </c>
      <c r="AX117" s="92"/>
      <c r="AY117" s="82"/>
      <c r="AZ117" s="75"/>
      <c r="BA117" s="82"/>
      <c r="BB117" s="75"/>
      <c r="BC117" s="82"/>
      <c r="BD117" s="75"/>
      <c r="BE117" s="82"/>
      <c r="BF117" s="75"/>
      <c r="BG117" s="82"/>
      <c r="BH117" s="75"/>
      <c r="BI117" s="82"/>
      <c r="BJ117" s="75"/>
      <c r="BK117" s="82"/>
      <c r="BL117" s="75"/>
      <c r="BM117" s="82"/>
    </row>
    <row r="118" spans="1:65" ht="29.25" customHeight="1">
      <c r="A118" s="118">
        <v>112</v>
      </c>
      <c r="B118" s="115" t="s">
        <v>75</v>
      </c>
      <c r="C118" s="115" t="s">
        <v>103</v>
      </c>
      <c r="D118" s="1">
        <v>42531</v>
      </c>
      <c r="E118" s="115" t="s">
        <v>52</v>
      </c>
      <c r="F118" s="115" t="s">
        <v>60</v>
      </c>
      <c r="G118" s="116" t="s">
        <v>611</v>
      </c>
      <c r="H118" s="116" t="str">
        <f t="shared" si="52"/>
        <v>공조기 베어링 교체</v>
      </c>
      <c r="I118" s="116" t="s">
        <v>595</v>
      </c>
      <c r="J118" s="18">
        <v>1320000</v>
      </c>
      <c r="K118" s="117"/>
      <c r="L118" s="116"/>
      <c r="M118" s="20"/>
      <c r="N118" s="115"/>
      <c r="O118" s="115"/>
      <c r="P118" s="115"/>
      <c r="Q118" s="115"/>
      <c r="R118" s="59"/>
      <c r="S118" s="40"/>
      <c r="T118" s="117"/>
      <c r="U118" s="116"/>
      <c r="V118" s="116"/>
      <c r="W118" s="116"/>
      <c r="X118" s="40"/>
      <c r="Y118" s="117"/>
      <c r="Z118" s="116" t="s">
        <v>612</v>
      </c>
      <c r="AA118" s="115" t="s">
        <v>614</v>
      </c>
      <c r="AB118" s="116" t="s">
        <v>613</v>
      </c>
      <c r="AC118" s="116"/>
      <c r="AD118" s="1">
        <v>42542</v>
      </c>
      <c r="AE118" s="1">
        <v>42542</v>
      </c>
      <c r="AF118" s="1">
        <v>42545</v>
      </c>
      <c r="AG118" s="18">
        <v>1221000</v>
      </c>
      <c r="AH118" s="61">
        <f t="shared" si="55"/>
        <v>0.92500000000000004</v>
      </c>
      <c r="AI118" s="115"/>
      <c r="AJ118" s="48"/>
      <c r="AK118" s="115"/>
      <c r="AL118" s="115"/>
      <c r="AM118" s="115"/>
      <c r="AN118" s="119"/>
      <c r="AO118" s="115"/>
      <c r="AP118" s="14"/>
      <c r="AQ118" s="118" t="str">
        <f t="shared" si="53"/>
        <v>이인철</v>
      </c>
      <c r="AR118" s="16">
        <v>42544</v>
      </c>
      <c r="AS118" s="16">
        <v>42544</v>
      </c>
      <c r="AT118" s="7"/>
      <c r="AU118" s="14"/>
      <c r="AV118" s="16">
        <v>42551</v>
      </c>
      <c r="AW118" s="14">
        <f>SUM(AG118-AU118)</f>
        <v>1221000</v>
      </c>
      <c r="AX118" s="92"/>
      <c r="AY118" s="82"/>
      <c r="AZ118" s="75"/>
      <c r="BA118" s="82"/>
      <c r="BB118" s="75"/>
      <c r="BC118" s="82"/>
      <c r="BD118" s="75"/>
      <c r="BE118" s="82"/>
      <c r="BF118" s="75"/>
      <c r="BG118" s="82"/>
      <c r="BH118" s="75"/>
      <c r="BI118" s="82"/>
      <c r="BJ118" s="75"/>
      <c r="BK118" s="82"/>
      <c r="BL118" s="75"/>
      <c r="BM118" s="82"/>
    </row>
    <row r="119" spans="1:65" ht="29.25" customHeight="1">
      <c r="A119" s="118">
        <v>113</v>
      </c>
      <c r="B119" s="115" t="s">
        <v>393</v>
      </c>
      <c r="C119" s="115" t="s">
        <v>615</v>
      </c>
      <c r="D119" s="1">
        <v>42488</v>
      </c>
      <c r="E119" s="115" t="s">
        <v>52</v>
      </c>
      <c r="F119" s="115" t="s">
        <v>623</v>
      </c>
      <c r="G119" s="116" t="s">
        <v>616</v>
      </c>
      <c r="H119" s="116" t="str">
        <f t="shared" si="52"/>
        <v>제19회 부천국제만화축제 총괄대행용역</v>
      </c>
      <c r="I119" s="116" t="s">
        <v>617</v>
      </c>
      <c r="J119" s="18">
        <v>546710000</v>
      </c>
      <c r="K119" s="117">
        <v>42499</v>
      </c>
      <c r="L119" s="116"/>
      <c r="M119" s="20"/>
      <c r="N119" s="115" t="s">
        <v>242</v>
      </c>
      <c r="O119" s="115" t="s">
        <v>589</v>
      </c>
      <c r="P119" s="115" t="s">
        <v>118</v>
      </c>
      <c r="Q119" s="115" t="s">
        <v>574</v>
      </c>
      <c r="R119" s="59">
        <v>546710000</v>
      </c>
      <c r="S119" s="40">
        <v>546710000</v>
      </c>
      <c r="T119" s="117">
        <v>42521</v>
      </c>
      <c r="U119" s="116">
        <v>2</v>
      </c>
      <c r="V119" s="116" t="s">
        <v>618</v>
      </c>
      <c r="W119" s="116" t="s">
        <v>619</v>
      </c>
      <c r="X119" s="40">
        <v>545198170</v>
      </c>
      <c r="Y119" s="117">
        <v>42521</v>
      </c>
      <c r="Z119" s="116" t="s">
        <v>618</v>
      </c>
      <c r="AA119" s="115" t="s">
        <v>620</v>
      </c>
      <c r="AB119" s="116" t="s">
        <v>619</v>
      </c>
      <c r="AC119" s="116"/>
      <c r="AD119" s="1">
        <v>42543</v>
      </c>
      <c r="AE119" s="1">
        <v>42543</v>
      </c>
      <c r="AF119" s="1">
        <v>42612</v>
      </c>
      <c r="AG119" s="18">
        <v>540000000</v>
      </c>
      <c r="AH119" s="61">
        <f t="shared" ref="AH119:AH120" si="56">SUM(AG119/S119)</f>
        <v>0.98772658264893631</v>
      </c>
      <c r="AI119" s="115" t="s">
        <v>830</v>
      </c>
      <c r="AJ119" s="48" t="s">
        <v>831</v>
      </c>
      <c r="AK119" s="115" t="s">
        <v>832</v>
      </c>
      <c r="AL119" s="115"/>
      <c r="AM119" s="115"/>
      <c r="AN119" s="119"/>
      <c r="AO119" s="115"/>
      <c r="AP119" s="14">
        <v>592000000</v>
      </c>
      <c r="AQ119" s="118" t="str">
        <f t="shared" si="53"/>
        <v>김준호</v>
      </c>
      <c r="AR119" s="16">
        <v>42613</v>
      </c>
      <c r="AS119" s="16">
        <v>42622</v>
      </c>
      <c r="AT119" s="16">
        <v>42551</v>
      </c>
      <c r="AU119" s="14">
        <v>377200000</v>
      </c>
      <c r="AV119" s="16"/>
      <c r="AW119" s="14"/>
      <c r="AX119" s="92">
        <v>42577</v>
      </c>
      <c r="AY119" s="82">
        <v>30000000</v>
      </c>
      <c r="AZ119" s="75"/>
      <c r="BA119" s="82"/>
      <c r="BB119" s="75"/>
      <c r="BC119" s="82"/>
      <c r="BD119" s="75"/>
      <c r="BE119" s="82"/>
      <c r="BF119" s="75"/>
      <c r="BG119" s="82"/>
      <c r="BH119" s="75"/>
      <c r="BI119" s="82"/>
      <c r="BJ119" s="75"/>
      <c r="BK119" s="82"/>
      <c r="BL119" s="75"/>
      <c r="BM119" s="82"/>
    </row>
    <row r="120" spans="1:65" ht="29.25" customHeight="1">
      <c r="A120" s="118">
        <v>114</v>
      </c>
      <c r="B120" s="115" t="s">
        <v>393</v>
      </c>
      <c r="C120" s="115" t="s">
        <v>394</v>
      </c>
      <c r="D120" s="1">
        <v>42510</v>
      </c>
      <c r="E120" s="115" t="s">
        <v>52</v>
      </c>
      <c r="F120" s="115" t="s">
        <v>238</v>
      </c>
      <c r="G120" s="116" t="s">
        <v>587</v>
      </c>
      <c r="H120" s="116" t="str">
        <f t="shared" si="52"/>
        <v>제5회 세계어린이만화가대회 본대회(만화캠프) 기획, 운영 용역</v>
      </c>
      <c r="I120" s="116" t="s">
        <v>588</v>
      </c>
      <c r="J120" s="18">
        <v>62133500</v>
      </c>
      <c r="K120" s="117">
        <v>42520</v>
      </c>
      <c r="L120" s="116"/>
      <c r="M120" s="20"/>
      <c r="N120" s="115" t="s">
        <v>242</v>
      </c>
      <c r="O120" s="115" t="s">
        <v>589</v>
      </c>
      <c r="P120" s="115" t="s">
        <v>118</v>
      </c>
      <c r="Q120" s="115" t="s">
        <v>574</v>
      </c>
      <c r="R120" s="59">
        <v>62133500</v>
      </c>
      <c r="S120" s="40">
        <v>62133500</v>
      </c>
      <c r="T120" s="117">
        <v>42530</v>
      </c>
      <c r="U120" s="116">
        <v>4</v>
      </c>
      <c r="V120" s="116" t="s">
        <v>590</v>
      </c>
      <c r="W120" s="116" t="s">
        <v>591</v>
      </c>
      <c r="X120" s="40">
        <v>56541485</v>
      </c>
      <c r="Y120" s="117">
        <v>42530</v>
      </c>
      <c r="Z120" s="116" t="s">
        <v>590</v>
      </c>
      <c r="AA120" s="115" t="s">
        <v>593</v>
      </c>
      <c r="AB120" s="116" t="s">
        <v>591</v>
      </c>
      <c r="AC120" s="116"/>
      <c r="AD120" s="1">
        <v>42545</v>
      </c>
      <c r="AE120" s="1">
        <v>42545</v>
      </c>
      <c r="AF120" s="1">
        <v>42613</v>
      </c>
      <c r="AG120" s="18">
        <v>61810000</v>
      </c>
      <c r="AH120" s="61">
        <f t="shared" si="56"/>
        <v>0.99479346890163922</v>
      </c>
      <c r="AI120" s="115"/>
      <c r="AJ120" s="48"/>
      <c r="AK120" s="115"/>
      <c r="AL120" s="115"/>
      <c r="AM120" s="115"/>
      <c r="AN120" s="119"/>
      <c r="AO120" s="115"/>
      <c r="AP120" s="14"/>
      <c r="AQ120" s="118" t="str">
        <f t="shared" si="53"/>
        <v>박소연</v>
      </c>
      <c r="AR120" s="16">
        <v>42604</v>
      </c>
      <c r="AS120" s="16">
        <v>42605</v>
      </c>
      <c r="AT120" s="7">
        <v>42556</v>
      </c>
      <c r="AU120" s="14">
        <v>43267000</v>
      </c>
      <c r="AV120" s="16">
        <v>42614</v>
      </c>
      <c r="AW120" s="14">
        <f>SUM(AG120-AU120)</f>
        <v>18543000</v>
      </c>
      <c r="AX120" s="92"/>
      <c r="AY120" s="82"/>
      <c r="AZ120" s="75"/>
      <c r="BA120" s="82"/>
      <c r="BB120" s="75"/>
      <c r="BC120" s="82"/>
      <c r="BD120" s="75"/>
      <c r="BE120" s="82"/>
      <c r="BF120" s="75"/>
      <c r="BG120" s="82"/>
      <c r="BH120" s="75"/>
      <c r="BI120" s="82"/>
      <c r="BJ120" s="75"/>
      <c r="BK120" s="82"/>
      <c r="BL120" s="75"/>
      <c r="BM120" s="82"/>
    </row>
    <row r="121" spans="1:65" ht="29.25" customHeight="1">
      <c r="A121" s="118">
        <v>115</v>
      </c>
      <c r="B121" s="115" t="s">
        <v>58</v>
      </c>
      <c r="C121" s="115" t="s">
        <v>237</v>
      </c>
      <c r="D121" s="1">
        <v>42545</v>
      </c>
      <c r="E121" s="115" t="s">
        <v>91</v>
      </c>
      <c r="F121" s="115" t="s">
        <v>60</v>
      </c>
      <c r="G121" s="116" t="s">
        <v>599</v>
      </c>
      <c r="H121" s="116" t="str">
        <f t="shared" si="52"/>
        <v>한국 웹톤 홍보집 및 한국만화영상진흥원 외국어 소개자료 제작</v>
      </c>
      <c r="I121" s="116" t="s">
        <v>600</v>
      </c>
      <c r="J121" s="18">
        <v>6950000</v>
      </c>
      <c r="K121" s="117"/>
      <c r="L121" s="116"/>
      <c r="M121" s="20"/>
      <c r="N121" s="115"/>
      <c r="O121" s="115"/>
      <c r="P121" s="115"/>
      <c r="Q121" s="115"/>
      <c r="R121" s="59"/>
      <c r="S121" s="40"/>
      <c r="T121" s="117"/>
      <c r="U121" s="116"/>
      <c r="V121" s="116"/>
      <c r="W121" s="116"/>
      <c r="X121" s="40"/>
      <c r="Y121" s="117"/>
      <c r="Z121" s="116" t="s">
        <v>601</v>
      </c>
      <c r="AA121" s="115" t="s">
        <v>602</v>
      </c>
      <c r="AB121" s="116" t="s">
        <v>603</v>
      </c>
      <c r="AC121" s="116"/>
      <c r="AD121" s="1">
        <v>42548</v>
      </c>
      <c r="AE121" s="1"/>
      <c r="AF121" s="1">
        <v>42573</v>
      </c>
      <c r="AG121" s="18">
        <v>6600000</v>
      </c>
      <c r="AH121" s="61">
        <f t="shared" si="55"/>
        <v>0.94964028776978415</v>
      </c>
      <c r="AI121" s="115"/>
      <c r="AJ121" s="48"/>
      <c r="AK121" s="115"/>
      <c r="AL121" s="115"/>
      <c r="AM121" s="115"/>
      <c r="AN121" s="119"/>
      <c r="AO121" s="115"/>
      <c r="AP121" s="14"/>
      <c r="AQ121" s="118" t="str">
        <f t="shared" si="53"/>
        <v>서희진</v>
      </c>
      <c r="AR121" s="16">
        <v>42566</v>
      </c>
      <c r="AS121" s="16">
        <v>42566</v>
      </c>
      <c r="AT121" s="7"/>
      <c r="AU121" s="14"/>
      <c r="AV121" s="16">
        <v>42577</v>
      </c>
      <c r="AW121" s="14">
        <f>SUM(AG121-AU121)</f>
        <v>6600000</v>
      </c>
      <c r="AX121" s="92"/>
      <c r="AY121" s="82"/>
      <c r="AZ121" s="75"/>
      <c r="BA121" s="82"/>
      <c r="BB121" s="75"/>
      <c r="BC121" s="82"/>
      <c r="BD121" s="75"/>
      <c r="BE121" s="82"/>
      <c r="BF121" s="75"/>
      <c r="BG121" s="82"/>
      <c r="BH121" s="75"/>
      <c r="BI121" s="82"/>
      <c r="BJ121" s="75"/>
      <c r="BK121" s="82"/>
      <c r="BL121" s="75"/>
      <c r="BM121" s="82"/>
    </row>
    <row r="122" spans="1:65" ht="29.25" customHeight="1">
      <c r="A122" s="118">
        <v>116</v>
      </c>
      <c r="B122" s="115" t="s">
        <v>505</v>
      </c>
      <c r="C122" s="115" t="s">
        <v>146</v>
      </c>
      <c r="D122" s="1">
        <v>42544</v>
      </c>
      <c r="E122" s="115" t="s">
        <v>52</v>
      </c>
      <c r="F122" s="115" t="s">
        <v>60</v>
      </c>
      <c r="G122" s="116" t="s">
        <v>604</v>
      </c>
      <c r="H122" s="116" t="str">
        <f t="shared" si="52"/>
        <v>만화애니활용 지역활성화를 위한 만화카페 설치 용역</v>
      </c>
      <c r="I122" s="116" t="s">
        <v>605</v>
      </c>
      <c r="J122" s="18">
        <v>14575000</v>
      </c>
      <c r="K122" s="117"/>
      <c r="L122" s="116"/>
      <c r="M122" s="20"/>
      <c r="N122" s="115"/>
      <c r="O122" s="115"/>
      <c r="P122" s="115"/>
      <c r="Q122" s="115"/>
      <c r="R122" s="59"/>
      <c r="S122" s="40"/>
      <c r="T122" s="117"/>
      <c r="U122" s="116"/>
      <c r="V122" s="116"/>
      <c r="W122" s="116"/>
      <c r="X122" s="40"/>
      <c r="Y122" s="117"/>
      <c r="Z122" s="116" t="s">
        <v>305</v>
      </c>
      <c r="AA122" s="115" t="s">
        <v>306</v>
      </c>
      <c r="AB122" s="116" t="s">
        <v>367</v>
      </c>
      <c r="AC122" s="116"/>
      <c r="AD122" s="1">
        <v>42549</v>
      </c>
      <c r="AE122" s="1">
        <v>42549</v>
      </c>
      <c r="AF122" s="1">
        <v>42559</v>
      </c>
      <c r="AG122" s="18">
        <v>13420000</v>
      </c>
      <c r="AH122" s="61">
        <f t="shared" si="55"/>
        <v>0.92075471698113209</v>
      </c>
      <c r="AI122" s="115"/>
      <c r="AJ122" s="48"/>
      <c r="AK122" s="115"/>
      <c r="AL122" s="115"/>
      <c r="AM122" s="115"/>
      <c r="AN122" s="119"/>
      <c r="AO122" s="115"/>
      <c r="AP122" s="14"/>
      <c r="AQ122" s="118" t="str">
        <f t="shared" si="53"/>
        <v>이소현</v>
      </c>
      <c r="AR122" s="16">
        <v>42559</v>
      </c>
      <c r="AS122" s="16">
        <v>42564</v>
      </c>
      <c r="AT122" s="7"/>
      <c r="AU122" s="14"/>
      <c r="AV122" s="16">
        <v>42565</v>
      </c>
      <c r="AW122" s="14">
        <f>SUM(AG122-AU122)</f>
        <v>13420000</v>
      </c>
      <c r="AX122" s="92"/>
      <c r="AY122" s="82"/>
      <c r="AZ122" s="75"/>
      <c r="BA122" s="82"/>
      <c r="BB122" s="75"/>
      <c r="BC122" s="82"/>
      <c r="BD122" s="75"/>
      <c r="BE122" s="82"/>
      <c r="BF122" s="75"/>
      <c r="BG122" s="82"/>
      <c r="BH122" s="75"/>
      <c r="BI122" s="82"/>
      <c r="BJ122" s="75"/>
      <c r="BK122" s="82"/>
      <c r="BL122" s="75"/>
      <c r="BM122" s="82"/>
    </row>
    <row r="123" spans="1:65" ht="29.25" customHeight="1">
      <c r="A123" s="118">
        <v>117</v>
      </c>
      <c r="B123" s="115" t="s">
        <v>393</v>
      </c>
      <c r="C123" s="115" t="s">
        <v>606</v>
      </c>
      <c r="D123" s="1">
        <v>42544</v>
      </c>
      <c r="E123" s="115" t="s">
        <v>52</v>
      </c>
      <c r="F123" s="115" t="s">
        <v>60</v>
      </c>
      <c r="G123" s="116" t="s">
        <v>622</v>
      </c>
      <c r="H123" s="116" t="str">
        <f t="shared" si="52"/>
        <v>제19회 부천국제만화축제 사전행사 '만끽' 페스티벌 운영 용역</v>
      </c>
      <c r="I123" s="116" t="s">
        <v>588</v>
      </c>
      <c r="J123" s="18">
        <v>10000000</v>
      </c>
      <c r="K123" s="117"/>
      <c r="L123" s="116"/>
      <c r="M123" s="20"/>
      <c r="N123" s="115"/>
      <c r="O123" s="115"/>
      <c r="P123" s="115"/>
      <c r="Q123" s="115"/>
      <c r="R123" s="59"/>
      <c r="S123" s="40"/>
      <c r="T123" s="117"/>
      <c r="U123" s="116"/>
      <c r="V123" s="116"/>
      <c r="W123" s="116"/>
      <c r="X123" s="40"/>
      <c r="Y123" s="117"/>
      <c r="Z123" s="116" t="s">
        <v>607</v>
      </c>
      <c r="AA123" s="115" t="s">
        <v>621</v>
      </c>
      <c r="AB123" s="116" t="s">
        <v>608</v>
      </c>
      <c r="AC123" s="116"/>
      <c r="AD123" s="1">
        <v>42549</v>
      </c>
      <c r="AE123" s="1">
        <v>42549</v>
      </c>
      <c r="AF123" s="1">
        <v>42594</v>
      </c>
      <c r="AG123" s="18">
        <v>9900000</v>
      </c>
      <c r="AH123" s="61">
        <f t="shared" si="55"/>
        <v>0.99</v>
      </c>
      <c r="AI123" s="115"/>
      <c r="AJ123" s="48"/>
      <c r="AK123" s="115"/>
      <c r="AL123" s="115"/>
      <c r="AM123" s="115"/>
      <c r="AN123" s="119"/>
      <c r="AO123" s="115"/>
      <c r="AP123" s="14"/>
      <c r="AQ123" s="118" t="str">
        <f t="shared" si="53"/>
        <v>한필호</v>
      </c>
      <c r="AR123" s="16"/>
      <c r="AS123" s="16"/>
      <c r="AT123" s="7">
        <v>42557</v>
      </c>
      <c r="AU123" s="14">
        <v>6900000</v>
      </c>
      <c r="AV123" s="16">
        <v>42608</v>
      </c>
      <c r="AW123" s="14">
        <f>SUM(AG123-AU123)</f>
        <v>3000000</v>
      </c>
      <c r="AX123" s="92"/>
      <c r="AY123" s="82"/>
      <c r="AZ123" s="75"/>
      <c r="BA123" s="82"/>
      <c r="BB123" s="75"/>
      <c r="BC123" s="82"/>
      <c r="BD123" s="75"/>
      <c r="BE123" s="82"/>
      <c r="BF123" s="75"/>
      <c r="BG123" s="82"/>
      <c r="BH123" s="75"/>
      <c r="BI123" s="82"/>
      <c r="BJ123" s="75"/>
      <c r="BK123" s="82"/>
      <c r="BL123" s="75"/>
      <c r="BM123" s="82"/>
    </row>
    <row r="124" spans="1:65" ht="29.25" customHeight="1">
      <c r="A124" s="118">
        <v>118</v>
      </c>
      <c r="B124" s="115" t="s">
        <v>201</v>
      </c>
      <c r="C124" s="115" t="s">
        <v>354</v>
      </c>
      <c r="D124" s="1">
        <v>42501</v>
      </c>
      <c r="E124" s="115" t="s">
        <v>52</v>
      </c>
      <c r="F124" s="115" t="s">
        <v>624</v>
      </c>
      <c r="G124" s="116" t="s">
        <v>625</v>
      </c>
      <c r="H124" s="116" t="str">
        <f t="shared" si="52"/>
        <v>2016 만화창작인력 실태조사 연구 용역</v>
      </c>
      <c r="I124" s="116" t="s">
        <v>458</v>
      </c>
      <c r="J124" s="18">
        <v>50000000</v>
      </c>
      <c r="K124" s="117">
        <v>42506</v>
      </c>
      <c r="L124" s="116"/>
      <c r="M124" s="20"/>
      <c r="N124" s="115" t="s">
        <v>116</v>
      </c>
      <c r="O124" s="115"/>
      <c r="P124" s="115" t="s">
        <v>118</v>
      </c>
      <c r="Q124" s="115" t="s">
        <v>574</v>
      </c>
      <c r="R124" s="59">
        <v>50000000</v>
      </c>
      <c r="S124" s="59">
        <v>50000000</v>
      </c>
      <c r="T124" s="117">
        <v>42516</v>
      </c>
      <c r="U124" s="116">
        <v>3</v>
      </c>
      <c r="V124" s="116" t="s">
        <v>626</v>
      </c>
      <c r="W124" s="116" t="s">
        <v>627</v>
      </c>
      <c r="X124" s="40">
        <v>46000000</v>
      </c>
      <c r="Y124" s="117">
        <v>42516</v>
      </c>
      <c r="Z124" s="116" t="s">
        <v>626</v>
      </c>
      <c r="AA124" s="115" t="s">
        <v>628</v>
      </c>
      <c r="AB124" s="116" t="s">
        <v>627</v>
      </c>
      <c r="AC124" s="116"/>
      <c r="AD124" s="1">
        <v>42550</v>
      </c>
      <c r="AE124" s="1">
        <v>42550</v>
      </c>
      <c r="AF124" s="1">
        <v>42704</v>
      </c>
      <c r="AG124" s="18">
        <v>46000000</v>
      </c>
      <c r="AH124" s="61">
        <f t="shared" ref="AH124:AH126" si="57">SUM(AG124/S124)</f>
        <v>0.92</v>
      </c>
      <c r="AI124" s="115"/>
      <c r="AJ124" s="48"/>
      <c r="AK124" s="115"/>
      <c r="AL124" s="115"/>
      <c r="AM124" s="115"/>
      <c r="AN124" s="119"/>
      <c r="AO124" s="115"/>
      <c r="AP124" s="14"/>
      <c r="AQ124" s="118" t="str">
        <f t="shared" si="53"/>
        <v>김보금</v>
      </c>
      <c r="AR124" s="16"/>
      <c r="AS124" s="16"/>
      <c r="AT124" s="7">
        <v>42584</v>
      </c>
      <c r="AU124" s="14">
        <v>31830000</v>
      </c>
      <c r="AV124" s="16"/>
      <c r="AW124" s="14"/>
      <c r="AX124" s="92"/>
      <c r="AY124" s="82"/>
      <c r="AZ124" s="75"/>
      <c r="BA124" s="82"/>
      <c r="BB124" s="75"/>
      <c r="BC124" s="82"/>
      <c r="BD124" s="75"/>
      <c r="BE124" s="82"/>
      <c r="BF124" s="75"/>
      <c r="BG124" s="82"/>
      <c r="BH124" s="75"/>
      <c r="BI124" s="82"/>
      <c r="BJ124" s="75"/>
      <c r="BK124" s="82"/>
      <c r="BL124" s="75"/>
      <c r="BM124" s="82"/>
    </row>
    <row r="125" spans="1:65" ht="29.25" customHeight="1">
      <c r="A125" s="118">
        <v>119</v>
      </c>
      <c r="B125" s="115" t="s">
        <v>153</v>
      </c>
      <c r="C125" s="115" t="s">
        <v>253</v>
      </c>
      <c r="D125" s="1">
        <v>42552</v>
      </c>
      <c r="E125" s="115" t="s">
        <v>91</v>
      </c>
      <c r="F125" s="115" t="s">
        <v>60</v>
      </c>
      <c r="G125" s="116" t="s">
        <v>642</v>
      </c>
      <c r="H125" s="116" t="str">
        <f t="shared" si="52"/>
        <v>2016 우리원 언론홍보를 위한 연감 구입</v>
      </c>
      <c r="I125" s="116" t="s">
        <v>643</v>
      </c>
      <c r="J125" s="18">
        <v>180000</v>
      </c>
      <c r="K125" s="117"/>
      <c r="L125" s="116"/>
      <c r="M125" s="20"/>
      <c r="N125" s="115"/>
      <c r="O125" s="115"/>
      <c r="P125" s="115"/>
      <c r="Q125" s="115"/>
      <c r="R125" s="59"/>
      <c r="S125" s="59"/>
      <c r="T125" s="117"/>
      <c r="U125" s="116"/>
      <c r="V125" s="116"/>
      <c r="W125" s="116"/>
      <c r="X125" s="40"/>
      <c r="Y125" s="117"/>
      <c r="Z125" s="116" t="s">
        <v>644</v>
      </c>
      <c r="AA125" s="115" t="s">
        <v>645</v>
      </c>
      <c r="AB125" s="116" t="s">
        <v>646</v>
      </c>
      <c r="AC125" s="116"/>
      <c r="AD125" s="1">
        <v>42552</v>
      </c>
      <c r="AE125" s="1"/>
      <c r="AF125" s="1">
        <v>42555</v>
      </c>
      <c r="AG125" s="18">
        <v>180000</v>
      </c>
      <c r="AH125" s="61">
        <f t="shared" ref="AH125" si="58">SUM(AG125/J125)</f>
        <v>1</v>
      </c>
      <c r="AI125" s="115"/>
      <c r="AJ125" s="48"/>
      <c r="AK125" s="115"/>
      <c r="AL125" s="115"/>
      <c r="AM125" s="115"/>
      <c r="AN125" s="119"/>
      <c r="AO125" s="115"/>
      <c r="AP125" s="14"/>
      <c r="AQ125" s="118" t="str">
        <f t="shared" si="53"/>
        <v>이효재</v>
      </c>
      <c r="AR125" s="16">
        <v>42555</v>
      </c>
      <c r="AS125" s="16">
        <v>42555</v>
      </c>
      <c r="AT125" s="7"/>
      <c r="AU125" s="14"/>
      <c r="AV125" s="16">
        <v>42563</v>
      </c>
      <c r="AW125" s="14">
        <f>SUM(AG125-AU125)</f>
        <v>180000</v>
      </c>
      <c r="AX125" s="92"/>
      <c r="AY125" s="82"/>
      <c r="AZ125" s="75"/>
      <c r="BA125" s="82"/>
      <c r="BB125" s="75"/>
      <c r="BC125" s="82"/>
      <c r="BD125" s="75"/>
      <c r="BE125" s="82"/>
      <c r="BF125" s="75"/>
      <c r="BG125" s="82"/>
      <c r="BH125" s="75"/>
      <c r="BI125" s="82"/>
      <c r="BJ125" s="75"/>
      <c r="BK125" s="82"/>
      <c r="BL125" s="75"/>
      <c r="BM125" s="82"/>
    </row>
    <row r="126" spans="1:65" ht="29.25" customHeight="1">
      <c r="A126" s="118">
        <v>120</v>
      </c>
      <c r="B126" s="115" t="s">
        <v>139</v>
      </c>
      <c r="C126" s="115" t="s">
        <v>318</v>
      </c>
      <c r="D126" s="1">
        <v>42501</v>
      </c>
      <c r="E126" s="115" t="s">
        <v>52</v>
      </c>
      <c r="F126" s="115" t="s">
        <v>269</v>
      </c>
      <c r="G126" s="116" t="s">
        <v>630</v>
      </c>
      <c r="H126" s="116" t="str">
        <f t="shared" si="52"/>
        <v>2016년 한국만화박물관 소장품 해제 연구 용역</v>
      </c>
      <c r="I126" s="116" t="s">
        <v>631</v>
      </c>
      <c r="J126" s="18">
        <v>15000000</v>
      </c>
      <c r="K126" s="117">
        <v>42543</v>
      </c>
      <c r="L126" s="116" t="s">
        <v>577</v>
      </c>
      <c r="M126" s="20">
        <v>0.9</v>
      </c>
      <c r="N126" s="115" t="s">
        <v>242</v>
      </c>
      <c r="O126" s="115" t="s">
        <v>117</v>
      </c>
      <c r="P126" s="115" t="s">
        <v>118</v>
      </c>
      <c r="Q126" s="115" t="s">
        <v>275</v>
      </c>
      <c r="R126" s="59">
        <v>15000000</v>
      </c>
      <c r="S126" s="40">
        <v>14839925</v>
      </c>
      <c r="T126" s="117">
        <v>42548</v>
      </c>
      <c r="U126" s="116">
        <v>2</v>
      </c>
      <c r="V126" s="116" t="s">
        <v>543</v>
      </c>
      <c r="W126" s="116" t="s">
        <v>544</v>
      </c>
      <c r="X126" s="40">
        <v>13500000</v>
      </c>
      <c r="Y126" s="117">
        <v>42544</v>
      </c>
      <c r="Z126" s="116" t="s">
        <v>543</v>
      </c>
      <c r="AA126" s="115" t="s">
        <v>545</v>
      </c>
      <c r="AB126" s="116" t="s">
        <v>544</v>
      </c>
      <c r="AC126" s="116">
        <v>1</v>
      </c>
      <c r="AD126" s="1">
        <v>42555</v>
      </c>
      <c r="AE126" s="1">
        <v>42555</v>
      </c>
      <c r="AF126" s="1">
        <v>42716</v>
      </c>
      <c r="AG126" s="18">
        <v>13500000</v>
      </c>
      <c r="AH126" s="61">
        <f t="shared" si="57"/>
        <v>0.90970810162450277</v>
      </c>
      <c r="AI126" s="115"/>
      <c r="AJ126" s="48"/>
      <c r="AK126" s="115"/>
      <c r="AL126" s="115"/>
      <c r="AM126" s="115"/>
      <c r="AN126" s="119"/>
      <c r="AO126" s="115"/>
      <c r="AP126" s="14"/>
      <c r="AQ126" s="118" t="str">
        <f t="shared" si="53"/>
        <v>심리나</v>
      </c>
      <c r="AR126" s="16"/>
      <c r="AS126" s="16"/>
      <c r="AT126" s="7"/>
      <c r="AU126" s="14"/>
      <c r="AV126" s="16"/>
      <c r="AW126" s="14"/>
      <c r="AX126" s="92"/>
      <c r="AY126" s="82"/>
      <c r="AZ126" s="75"/>
      <c r="BA126" s="82"/>
      <c r="BB126" s="75"/>
      <c r="BC126" s="82"/>
      <c r="BD126" s="75"/>
      <c r="BE126" s="82"/>
      <c r="BF126" s="75"/>
      <c r="BG126" s="82"/>
      <c r="BH126" s="75"/>
      <c r="BI126" s="82"/>
      <c r="BJ126" s="75"/>
      <c r="BK126" s="82"/>
      <c r="BL126" s="75"/>
      <c r="BM126" s="82"/>
    </row>
    <row r="127" spans="1:65" ht="29.25" customHeight="1">
      <c r="A127" s="118">
        <v>121</v>
      </c>
      <c r="B127" s="115" t="s">
        <v>58</v>
      </c>
      <c r="C127" s="115" t="s">
        <v>237</v>
      </c>
      <c r="D127" s="1">
        <v>42494</v>
      </c>
      <c r="E127" s="115" t="s">
        <v>52</v>
      </c>
      <c r="F127" s="115" t="s">
        <v>279</v>
      </c>
      <c r="G127" s="116" t="s">
        <v>657</v>
      </c>
      <c r="H127" s="116" t="str">
        <f>G127</f>
        <v>2016공공브랜드 만화창작 지원사업 관리 및 결과물 제작 배포 용역</v>
      </c>
      <c r="I127" s="116" t="s">
        <v>658</v>
      </c>
      <c r="J127" s="18">
        <v>38500000</v>
      </c>
      <c r="K127" s="117"/>
      <c r="L127" s="116"/>
      <c r="M127" s="20"/>
      <c r="N127" s="115"/>
      <c r="O127" s="115"/>
      <c r="P127" s="115"/>
      <c r="Q127" s="115"/>
      <c r="R127" s="59"/>
      <c r="S127" s="40"/>
      <c r="T127" s="117"/>
      <c r="U127" s="116"/>
      <c r="V127" s="116"/>
      <c r="W127" s="116"/>
      <c r="X127" s="40"/>
      <c r="Y127" s="117"/>
      <c r="Z127" s="116" t="s">
        <v>158</v>
      </c>
      <c r="AA127" s="115" t="s">
        <v>159</v>
      </c>
      <c r="AB127" s="116" t="s">
        <v>160</v>
      </c>
      <c r="AC127" s="116"/>
      <c r="AD127" s="1">
        <v>42562</v>
      </c>
      <c r="AE127" s="1">
        <v>42562</v>
      </c>
      <c r="AF127" s="1">
        <v>42916</v>
      </c>
      <c r="AG127" s="18">
        <v>38000000</v>
      </c>
      <c r="AH127" s="61">
        <f t="shared" ref="AH127:AH131" si="59">SUM(AG127/J127)</f>
        <v>0.98701298701298701</v>
      </c>
      <c r="AI127" s="115"/>
      <c r="AJ127" s="48"/>
      <c r="AK127" s="115"/>
      <c r="AL127" s="115"/>
      <c r="AM127" s="115"/>
      <c r="AN127" s="119"/>
      <c r="AO127" s="115"/>
      <c r="AP127" s="14"/>
      <c r="AQ127" s="118" t="str">
        <f t="shared" si="53"/>
        <v>서희진</v>
      </c>
      <c r="AR127" s="16"/>
      <c r="AS127" s="16"/>
      <c r="AT127" s="7">
        <v>42591</v>
      </c>
      <c r="AU127" s="14">
        <v>21547210</v>
      </c>
      <c r="AV127" s="16"/>
      <c r="AW127" s="14"/>
      <c r="AX127" s="92"/>
      <c r="AY127" s="82"/>
      <c r="AZ127" s="75"/>
      <c r="BA127" s="82"/>
      <c r="BB127" s="75"/>
      <c r="BC127" s="82"/>
      <c r="BD127" s="75"/>
      <c r="BE127" s="82"/>
      <c r="BF127" s="75"/>
      <c r="BG127" s="82"/>
      <c r="BH127" s="75"/>
      <c r="BI127" s="82"/>
      <c r="BJ127" s="75"/>
      <c r="BK127" s="82"/>
      <c r="BL127" s="75"/>
      <c r="BM127" s="82"/>
    </row>
    <row r="128" spans="1:65" ht="29.25" customHeight="1">
      <c r="A128" s="118">
        <v>122</v>
      </c>
      <c r="B128" s="115" t="s">
        <v>201</v>
      </c>
      <c r="C128" s="115" t="s">
        <v>414</v>
      </c>
      <c r="D128" s="1">
        <v>42551</v>
      </c>
      <c r="E128" s="115" t="s">
        <v>52</v>
      </c>
      <c r="F128" s="115" t="s">
        <v>60</v>
      </c>
      <c r="G128" s="116" t="s">
        <v>648</v>
      </c>
      <c r="H128" s="116" t="str">
        <f t="shared" si="52"/>
        <v>제14회 대한민국창작만화공모전 수상작품집 제작</v>
      </c>
      <c r="I128" s="116" t="s">
        <v>649</v>
      </c>
      <c r="J128" s="18">
        <v>6840600</v>
      </c>
      <c r="K128" s="117"/>
      <c r="L128" s="116"/>
      <c r="M128" s="20"/>
      <c r="N128" s="115"/>
      <c r="O128" s="115"/>
      <c r="P128" s="115"/>
      <c r="Q128" s="115"/>
      <c r="R128" s="59"/>
      <c r="S128" s="40"/>
      <c r="T128" s="117"/>
      <c r="U128" s="116"/>
      <c r="V128" s="116"/>
      <c r="W128" s="116"/>
      <c r="X128" s="40"/>
      <c r="Y128" s="117"/>
      <c r="Z128" s="116" t="s">
        <v>250</v>
      </c>
      <c r="AA128" s="115" t="s">
        <v>251</v>
      </c>
      <c r="AB128" s="116" t="s">
        <v>252</v>
      </c>
      <c r="AC128" s="116"/>
      <c r="AD128" s="1">
        <v>42563</v>
      </c>
      <c r="AE128" s="1"/>
      <c r="AF128" s="1">
        <v>42592</v>
      </c>
      <c r="AG128" s="18">
        <v>5999400</v>
      </c>
      <c r="AH128" s="61">
        <f t="shared" si="59"/>
        <v>0.87702833084817122</v>
      </c>
      <c r="AI128" s="115"/>
      <c r="AJ128" s="48"/>
      <c r="AK128" s="115"/>
      <c r="AL128" s="115"/>
      <c r="AM128" s="115"/>
      <c r="AN128" s="119"/>
      <c r="AO128" s="115"/>
      <c r="AP128" s="14"/>
      <c r="AQ128" s="118" t="str">
        <f t="shared" si="53"/>
        <v>심현필</v>
      </c>
      <c r="AR128" s="16">
        <v>42592</v>
      </c>
      <c r="AS128" s="16">
        <v>42592</v>
      </c>
      <c r="AT128" s="7"/>
      <c r="AU128" s="14"/>
      <c r="AV128" s="16">
        <v>42598</v>
      </c>
      <c r="AW128" s="14">
        <f t="shared" ref="AW128:AW137" si="60">SUM(AG128-AU128)</f>
        <v>5999400</v>
      </c>
      <c r="AX128" s="92"/>
      <c r="AY128" s="82"/>
      <c r="AZ128" s="75"/>
      <c r="BA128" s="82"/>
      <c r="BB128" s="75"/>
      <c r="BC128" s="82"/>
      <c r="BD128" s="75"/>
      <c r="BE128" s="82"/>
      <c r="BF128" s="75"/>
      <c r="BG128" s="82"/>
      <c r="BH128" s="75"/>
      <c r="BI128" s="82"/>
      <c r="BJ128" s="75"/>
      <c r="BK128" s="82"/>
      <c r="BL128" s="75"/>
      <c r="BM128" s="82"/>
    </row>
    <row r="129" spans="1:65" ht="29.25" customHeight="1">
      <c r="A129" s="118">
        <v>123</v>
      </c>
      <c r="B129" s="115" t="s">
        <v>58</v>
      </c>
      <c r="C129" s="115" t="s">
        <v>650</v>
      </c>
      <c r="D129" s="1">
        <v>42557</v>
      </c>
      <c r="E129" s="115" t="s">
        <v>52</v>
      </c>
      <c r="F129" s="115" t="s">
        <v>60</v>
      </c>
      <c r="G129" s="116" t="s">
        <v>651</v>
      </c>
      <c r="H129" s="116" t="str">
        <f t="shared" si="52"/>
        <v>2016한국국제만화마켓 및 글로벌 만화도시 네트워크 행사 시설물 설치 및 홍보물 제작 용역</v>
      </c>
      <c r="I129" s="116" t="s">
        <v>652</v>
      </c>
      <c r="J129" s="18">
        <v>19058490</v>
      </c>
      <c r="K129" s="117"/>
      <c r="L129" s="116"/>
      <c r="M129" s="20"/>
      <c r="N129" s="115"/>
      <c r="O129" s="115"/>
      <c r="P129" s="115"/>
      <c r="Q129" s="115"/>
      <c r="R129" s="59"/>
      <c r="S129" s="40"/>
      <c r="T129" s="117"/>
      <c r="U129" s="116"/>
      <c r="V129" s="116"/>
      <c r="W129" s="116"/>
      <c r="X129" s="40"/>
      <c r="Y129" s="117"/>
      <c r="Z129" s="116" t="s">
        <v>653</v>
      </c>
      <c r="AA129" s="115" t="s">
        <v>654</v>
      </c>
      <c r="AB129" s="116" t="s">
        <v>655</v>
      </c>
      <c r="AC129" s="116"/>
      <c r="AD129" s="1">
        <v>42563</v>
      </c>
      <c r="AE129" s="1">
        <v>42563</v>
      </c>
      <c r="AF129" s="1">
        <v>42601</v>
      </c>
      <c r="AG129" s="18">
        <v>18675000</v>
      </c>
      <c r="AH129" s="61">
        <f t="shared" si="59"/>
        <v>0.97987825898064329</v>
      </c>
      <c r="AI129" s="115"/>
      <c r="AJ129" s="48"/>
      <c r="AK129" s="115"/>
      <c r="AL129" s="115"/>
      <c r="AM129" s="115"/>
      <c r="AN129" s="119"/>
      <c r="AO129" s="115"/>
      <c r="AP129" s="14"/>
      <c r="AQ129" s="118" t="str">
        <f t="shared" si="53"/>
        <v>김지윤</v>
      </c>
      <c r="AR129" s="16">
        <v>42586</v>
      </c>
      <c r="AS129" s="16">
        <v>42587</v>
      </c>
      <c r="AT129" s="7"/>
      <c r="AU129" s="14"/>
      <c r="AV129" s="16">
        <v>42598</v>
      </c>
      <c r="AW129" s="14">
        <f t="shared" si="60"/>
        <v>18675000</v>
      </c>
      <c r="AX129" s="92"/>
      <c r="AY129" s="82"/>
      <c r="AZ129" s="75"/>
      <c r="BA129" s="82"/>
      <c r="BB129" s="75"/>
      <c r="BC129" s="82"/>
      <c r="BD129" s="75"/>
      <c r="BE129" s="82"/>
      <c r="BF129" s="75"/>
      <c r="BG129" s="82"/>
      <c r="BH129" s="75"/>
      <c r="BI129" s="82"/>
      <c r="BJ129" s="75"/>
      <c r="BK129" s="82"/>
      <c r="BL129" s="75"/>
      <c r="BM129" s="82"/>
    </row>
    <row r="130" spans="1:65" ht="29.25" customHeight="1">
      <c r="A130" s="118">
        <v>124</v>
      </c>
      <c r="B130" s="115" t="s">
        <v>58</v>
      </c>
      <c r="C130" s="115" t="s">
        <v>650</v>
      </c>
      <c r="D130" s="1">
        <v>42557</v>
      </c>
      <c r="E130" s="115" t="s">
        <v>52</v>
      </c>
      <c r="F130" s="115" t="s">
        <v>60</v>
      </c>
      <c r="G130" s="116" t="s">
        <v>656</v>
      </c>
      <c r="H130" s="116" t="str">
        <f t="shared" si="52"/>
        <v>2016한국국제만화마켓 및 글로벌 만화도시 네트워크 행사 운영 용역</v>
      </c>
      <c r="I130" s="116" t="s">
        <v>507</v>
      </c>
      <c r="J130" s="18">
        <v>20636000</v>
      </c>
      <c r="K130" s="117"/>
      <c r="L130" s="116"/>
      <c r="M130" s="20"/>
      <c r="N130" s="115"/>
      <c r="O130" s="115"/>
      <c r="P130" s="115"/>
      <c r="Q130" s="115"/>
      <c r="R130" s="59"/>
      <c r="S130" s="40"/>
      <c r="T130" s="117"/>
      <c r="U130" s="116"/>
      <c r="V130" s="116"/>
      <c r="W130" s="116"/>
      <c r="X130" s="40"/>
      <c r="Y130" s="117"/>
      <c r="Z130" s="116" t="s">
        <v>150</v>
      </c>
      <c r="AA130" s="115" t="s">
        <v>151</v>
      </c>
      <c r="AB130" s="116" t="s">
        <v>152</v>
      </c>
      <c r="AC130" s="116"/>
      <c r="AD130" s="1">
        <v>42563</v>
      </c>
      <c r="AE130" s="1">
        <v>42563</v>
      </c>
      <c r="AF130" s="1">
        <v>42601</v>
      </c>
      <c r="AG130" s="18">
        <v>19389100</v>
      </c>
      <c r="AH130" s="61">
        <f t="shared" si="59"/>
        <v>0.93957646830781161</v>
      </c>
      <c r="AI130" s="115"/>
      <c r="AJ130" s="48"/>
      <c r="AK130" s="115"/>
      <c r="AL130" s="115"/>
      <c r="AM130" s="115"/>
      <c r="AN130" s="119"/>
      <c r="AO130" s="115"/>
      <c r="AP130" s="14"/>
      <c r="AQ130" s="118" t="str">
        <f t="shared" si="53"/>
        <v>김지윤</v>
      </c>
      <c r="AR130" s="16">
        <v>42586</v>
      </c>
      <c r="AS130" s="16">
        <v>42587</v>
      </c>
      <c r="AT130" s="7"/>
      <c r="AU130" s="14"/>
      <c r="AV130" s="16">
        <v>42594</v>
      </c>
      <c r="AW130" s="14">
        <f t="shared" si="60"/>
        <v>19389100</v>
      </c>
      <c r="AX130" s="92"/>
      <c r="AY130" s="82"/>
      <c r="AZ130" s="75"/>
      <c r="BA130" s="82"/>
      <c r="BB130" s="75"/>
      <c r="BC130" s="82"/>
      <c r="BD130" s="75"/>
      <c r="BE130" s="82"/>
      <c r="BF130" s="75"/>
      <c r="BG130" s="82"/>
      <c r="BH130" s="75"/>
      <c r="BI130" s="82"/>
      <c r="BJ130" s="75"/>
      <c r="BK130" s="82"/>
      <c r="BL130" s="75"/>
      <c r="BM130" s="82"/>
    </row>
    <row r="131" spans="1:65" ht="29.25" customHeight="1">
      <c r="A131" s="118">
        <v>125</v>
      </c>
      <c r="B131" s="115" t="s">
        <v>58</v>
      </c>
      <c r="C131" s="115" t="s">
        <v>650</v>
      </c>
      <c r="D131" s="1">
        <v>42557</v>
      </c>
      <c r="E131" s="115" t="s">
        <v>52</v>
      </c>
      <c r="F131" s="115" t="s">
        <v>60</v>
      </c>
      <c r="G131" s="116" t="s">
        <v>741</v>
      </c>
      <c r="H131" s="116" t="str">
        <f t="shared" si="52"/>
        <v>2016한국국제만화마켓 및 글로벌 만화도시 네트워크 행사 통역 용역</v>
      </c>
      <c r="I131" s="116" t="s">
        <v>659</v>
      </c>
      <c r="J131" s="18">
        <v>21252000</v>
      </c>
      <c r="K131" s="117"/>
      <c r="L131" s="116"/>
      <c r="M131" s="116"/>
      <c r="N131" s="115"/>
      <c r="O131" s="115"/>
      <c r="P131" s="115"/>
      <c r="Q131" s="115"/>
      <c r="R131" s="59"/>
      <c r="S131" s="40"/>
      <c r="T131" s="117"/>
      <c r="U131" s="116"/>
      <c r="V131" s="116"/>
      <c r="W131" s="116"/>
      <c r="X131" s="40"/>
      <c r="Y131" s="117"/>
      <c r="Z131" s="116" t="s">
        <v>498</v>
      </c>
      <c r="AA131" s="115" t="s">
        <v>499</v>
      </c>
      <c r="AB131" s="116" t="s">
        <v>323</v>
      </c>
      <c r="AC131" s="116"/>
      <c r="AD131" s="1">
        <v>42563</v>
      </c>
      <c r="AE131" s="1">
        <v>42563</v>
      </c>
      <c r="AF131" s="1">
        <v>42601</v>
      </c>
      <c r="AG131" s="18">
        <v>19228000</v>
      </c>
      <c r="AH131" s="61">
        <f t="shared" si="59"/>
        <v>0.90476190476190477</v>
      </c>
      <c r="AI131" s="115"/>
      <c r="AJ131" s="48"/>
      <c r="AK131" s="115"/>
      <c r="AL131" s="115"/>
      <c r="AM131" s="115"/>
      <c r="AN131" s="119"/>
      <c r="AO131" s="115"/>
      <c r="AP131" s="14"/>
      <c r="AQ131" s="118" t="s">
        <v>237</v>
      </c>
      <c r="AR131" s="16">
        <v>42601</v>
      </c>
      <c r="AS131" s="16">
        <v>42601</v>
      </c>
      <c r="AT131" s="7"/>
      <c r="AU131" s="14"/>
      <c r="AV131" s="16">
        <v>42607</v>
      </c>
      <c r="AW131" s="14">
        <f t="shared" si="60"/>
        <v>19228000</v>
      </c>
      <c r="AX131" s="16"/>
      <c r="AY131" s="84"/>
      <c r="AZ131" s="75"/>
      <c r="BA131" s="82"/>
      <c r="BB131" s="75"/>
      <c r="BC131" s="82"/>
      <c r="BD131" s="75"/>
      <c r="BE131" s="82"/>
      <c r="BF131" s="75"/>
      <c r="BG131" s="82"/>
      <c r="BH131" s="75"/>
      <c r="BI131" s="82"/>
      <c r="BJ131" s="75"/>
      <c r="BK131" s="82"/>
      <c r="BL131" s="75"/>
      <c r="BM131" s="82"/>
    </row>
    <row r="132" spans="1:65" ht="29.25" customHeight="1">
      <c r="A132" s="118">
        <v>126</v>
      </c>
      <c r="B132" s="115" t="s">
        <v>201</v>
      </c>
      <c r="C132" s="115" t="s">
        <v>354</v>
      </c>
      <c r="D132" s="1">
        <v>42543</v>
      </c>
      <c r="E132" s="115" t="s">
        <v>91</v>
      </c>
      <c r="F132" s="115" t="s">
        <v>60</v>
      </c>
      <c r="G132" s="116" t="s">
        <v>660</v>
      </c>
      <c r="H132" s="116" t="str">
        <f>G132</f>
        <v>K-Comiocs아카데미교육소프트웨어(스캐치업)구입</v>
      </c>
      <c r="I132" s="116" t="s">
        <v>661</v>
      </c>
      <c r="J132" s="18">
        <v>5298300</v>
      </c>
      <c r="K132" s="117"/>
      <c r="L132" s="116"/>
      <c r="M132" s="20"/>
      <c r="N132" s="115"/>
      <c r="O132" s="115"/>
      <c r="P132" s="115"/>
      <c r="Q132" s="115"/>
      <c r="R132" s="59"/>
      <c r="S132" s="40"/>
      <c r="T132" s="117"/>
      <c r="U132" s="116"/>
      <c r="V132" s="116"/>
      <c r="W132" s="116"/>
      <c r="X132" s="40"/>
      <c r="Y132" s="117"/>
      <c r="Z132" s="116" t="s">
        <v>163</v>
      </c>
      <c r="AA132" s="115" t="s">
        <v>164</v>
      </c>
      <c r="AB132" s="116" t="s">
        <v>165</v>
      </c>
      <c r="AC132" s="116"/>
      <c r="AD132" s="1">
        <v>42564</v>
      </c>
      <c r="AE132" s="1"/>
      <c r="AF132" s="1">
        <v>42583</v>
      </c>
      <c r="AG132" s="18">
        <v>5208000</v>
      </c>
      <c r="AH132" s="61">
        <f>SUM(AG132/J132)</f>
        <v>0.98295679746333731</v>
      </c>
      <c r="AI132" s="115"/>
      <c r="AJ132" s="48"/>
      <c r="AK132" s="115"/>
      <c r="AL132" s="115"/>
      <c r="AM132" s="115"/>
      <c r="AN132" s="119"/>
      <c r="AO132" s="115"/>
      <c r="AP132" s="14"/>
      <c r="AQ132" s="118" t="str">
        <f t="shared" si="53"/>
        <v>김보금</v>
      </c>
      <c r="AR132" s="16">
        <v>42583</v>
      </c>
      <c r="AS132" s="16">
        <v>42583</v>
      </c>
      <c r="AT132" s="7"/>
      <c r="AU132" s="14"/>
      <c r="AV132" s="16">
        <v>42587</v>
      </c>
      <c r="AW132" s="14">
        <f t="shared" si="60"/>
        <v>5208000</v>
      </c>
      <c r="AX132" s="16"/>
      <c r="AY132" s="84"/>
      <c r="AZ132" s="16"/>
      <c r="BA132" s="84"/>
      <c r="BB132" s="16"/>
      <c r="BC132" s="84"/>
      <c r="BD132" s="16"/>
      <c r="BE132" s="84"/>
      <c r="BF132" s="16"/>
      <c r="BG132" s="84"/>
      <c r="BH132" s="16"/>
      <c r="BI132" s="84"/>
      <c r="BJ132" s="16"/>
      <c r="BK132" s="84"/>
      <c r="BL132" s="16"/>
      <c r="BM132" s="84"/>
    </row>
    <row r="133" spans="1:65" ht="29.25" customHeight="1">
      <c r="A133" s="118">
        <v>127</v>
      </c>
      <c r="B133" s="115" t="s">
        <v>83</v>
      </c>
      <c r="C133" s="115" t="s">
        <v>84</v>
      </c>
      <c r="D133" s="1">
        <v>42553</v>
      </c>
      <c r="E133" s="115" t="s">
        <v>91</v>
      </c>
      <c r="F133" s="115" t="s">
        <v>60</v>
      </c>
      <c r="G133" s="116" t="s">
        <v>662</v>
      </c>
      <c r="H133" s="116" t="str">
        <f>G133</f>
        <v>한국만화박물관 상설체험 교구재(텀블러)구입</v>
      </c>
      <c r="I133" s="116" t="s">
        <v>663</v>
      </c>
      <c r="J133" s="18">
        <v>11790900</v>
      </c>
      <c r="K133" s="117"/>
      <c r="L133" s="116"/>
      <c r="M133" s="20"/>
      <c r="N133" s="115"/>
      <c r="O133" s="115"/>
      <c r="P133" s="115"/>
      <c r="Q133" s="115"/>
      <c r="R133" s="59"/>
      <c r="S133" s="40"/>
      <c r="T133" s="117"/>
      <c r="U133" s="116"/>
      <c r="V133" s="116"/>
      <c r="W133" s="116"/>
      <c r="X133" s="40"/>
      <c r="Y133" s="117"/>
      <c r="Z133" s="116" t="s">
        <v>664</v>
      </c>
      <c r="AA133" s="115" t="s">
        <v>665</v>
      </c>
      <c r="AB133" s="116" t="s">
        <v>666</v>
      </c>
      <c r="AC133" s="116"/>
      <c r="AD133" s="1">
        <v>42564</v>
      </c>
      <c r="AE133" s="1"/>
      <c r="AF133" s="1">
        <v>42573</v>
      </c>
      <c r="AG133" s="18">
        <v>10260000</v>
      </c>
      <c r="AH133" s="61">
        <f>SUM(AG133/J133)</f>
        <v>0.87016258300893057</v>
      </c>
      <c r="AI133" s="115"/>
      <c r="AJ133" s="48"/>
      <c r="AK133" s="115"/>
      <c r="AL133" s="115"/>
      <c r="AM133" s="115"/>
      <c r="AN133" s="119"/>
      <c r="AO133" s="115"/>
      <c r="AP133" s="14"/>
      <c r="AQ133" s="118" t="str">
        <f t="shared" si="53"/>
        <v>안윤선</v>
      </c>
      <c r="AR133" s="16">
        <v>42572</v>
      </c>
      <c r="AS133" s="16">
        <v>42573</v>
      </c>
      <c r="AT133" s="7"/>
      <c r="AU133" s="14"/>
      <c r="AV133" s="16">
        <v>42577</v>
      </c>
      <c r="AW133" s="14">
        <f t="shared" si="60"/>
        <v>10260000</v>
      </c>
      <c r="AX133" s="16"/>
      <c r="AY133" s="84"/>
      <c r="AZ133" s="16"/>
      <c r="BA133" s="84"/>
      <c r="BB133" s="16"/>
      <c r="BC133" s="84"/>
      <c r="BD133" s="16"/>
      <c r="BE133" s="84"/>
      <c r="BF133" s="16"/>
      <c r="BG133" s="84"/>
      <c r="BH133" s="16"/>
      <c r="BI133" s="84"/>
      <c r="BJ133" s="16"/>
      <c r="BK133" s="84"/>
      <c r="BL133" s="16"/>
      <c r="BM133" s="84"/>
    </row>
    <row r="134" spans="1:65" ht="29.25" customHeight="1">
      <c r="A134" s="118">
        <v>128</v>
      </c>
      <c r="B134" s="115" t="s">
        <v>441</v>
      </c>
      <c r="C134" s="115" t="s">
        <v>90</v>
      </c>
      <c r="D134" s="1">
        <v>42563</v>
      </c>
      <c r="E134" s="115" t="s">
        <v>91</v>
      </c>
      <c r="F134" s="115" t="s">
        <v>60</v>
      </c>
      <c r="G134" s="116" t="s">
        <v>667</v>
      </c>
      <c r="H134" s="116" t="str">
        <f t="shared" ref="H134:H137" si="61">G134</f>
        <v>한국만화 홍보를 위한 만화문화상품 만화넥타이 제작</v>
      </c>
      <c r="I134" s="116" t="s">
        <v>668</v>
      </c>
      <c r="J134" s="18">
        <v>5920000</v>
      </c>
      <c r="K134" s="117"/>
      <c r="L134" s="116"/>
      <c r="M134" s="20"/>
      <c r="N134" s="115"/>
      <c r="O134" s="115"/>
      <c r="P134" s="115"/>
      <c r="Q134" s="115"/>
      <c r="R134" s="59"/>
      <c r="S134" s="40"/>
      <c r="T134" s="117"/>
      <c r="U134" s="116"/>
      <c r="V134" s="116"/>
      <c r="W134" s="116"/>
      <c r="X134" s="40"/>
      <c r="Y134" s="117"/>
      <c r="Z134" s="116" t="s">
        <v>126</v>
      </c>
      <c r="AA134" s="115" t="s">
        <v>127</v>
      </c>
      <c r="AB134" s="116" t="s">
        <v>128</v>
      </c>
      <c r="AC134" s="116"/>
      <c r="AD134" s="1">
        <v>42566</v>
      </c>
      <c r="AE134" s="1"/>
      <c r="AF134" s="1">
        <v>42576</v>
      </c>
      <c r="AG134" s="18">
        <v>5720000</v>
      </c>
      <c r="AH134" s="61">
        <f t="shared" ref="AH134:AH136" si="62">SUM(AG134/J134)</f>
        <v>0.96621621621621623</v>
      </c>
      <c r="AI134" s="115"/>
      <c r="AJ134" s="48"/>
      <c r="AK134" s="115"/>
      <c r="AL134" s="115"/>
      <c r="AM134" s="115"/>
      <c r="AN134" s="119"/>
      <c r="AO134" s="115"/>
      <c r="AP134" s="14"/>
      <c r="AQ134" s="118" t="str">
        <f t="shared" si="53"/>
        <v>배은영</v>
      </c>
      <c r="AR134" s="16">
        <v>42572</v>
      </c>
      <c r="AS134" s="16">
        <v>42573</v>
      </c>
      <c r="AT134" s="7"/>
      <c r="AU134" s="14"/>
      <c r="AV134" s="16">
        <v>42577</v>
      </c>
      <c r="AW134" s="14">
        <f t="shared" si="60"/>
        <v>5720000</v>
      </c>
      <c r="AX134" s="92"/>
      <c r="AY134" s="82"/>
      <c r="AZ134" s="75"/>
      <c r="BA134" s="82"/>
      <c r="BB134" s="75"/>
      <c r="BC134" s="82"/>
      <c r="BD134" s="75"/>
      <c r="BE134" s="82"/>
      <c r="BF134" s="75"/>
      <c r="BG134" s="82"/>
      <c r="BH134" s="75"/>
      <c r="BI134" s="82"/>
      <c r="BJ134" s="75"/>
      <c r="BK134" s="82"/>
      <c r="BL134" s="75"/>
      <c r="BM134" s="82"/>
    </row>
    <row r="135" spans="1:65" ht="29.25" customHeight="1">
      <c r="A135" s="118">
        <v>129</v>
      </c>
      <c r="B135" s="115" t="s">
        <v>75</v>
      </c>
      <c r="C135" s="115" t="s">
        <v>103</v>
      </c>
      <c r="D135" s="1">
        <v>42558</v>
      </c>
      <c r="E135" s="115" t="s">
        <v>52</v>
      </c>
      <c r="F135" s="115" t="s">
        <v>60</v>
      </c>
      <c r="G135" s="116" t="s">
        <v>675</v>
      </c>
      <c r="H135" s="116" t="str">
        <f>G135</f>
        <v>2016년 한국만화영상진흥원 청사 건출물 정밀점검 용역</v>
      </c>
      <c r="I135" s="116" t="s">
        <v>676</v>
      </c>
      <c r="J135" s="18">
        <v>10890000</v>
      </c>
      <c r="K135" s="117"/>
      <c r="L135" s="116"/>
      <c r="M135" s="20"/>
      <c r="N135" s="115"/>
      <c r="O135" s="115"/>
      <c r="P135" s="115"/>
      <c r="Q135" s="115"/>
      <c r="R135" s="59"/>
      <c r="S135" s="40"/>
      <c r="T135" s="117"/>
      <c r="U135" s="116"/>
      <c r="V135" s="116"/>
      <c r="W135" s="116"/>
      <c r="X135" s="40"/>
      <c r="Y135" s="117"/>
      <c r="Z135" s="116" t="s">
        <v>346</v>
      </c>
      <c r="AA135" s="115" t="s">
        <v>348</v>
      </c>
      <c r="AB135" s="116" t="s">
        <v>347</v>
      </c>
      <c r="AC135" s="116"/>
      <c r="AD135" s="1">
        <v>42569</v>
      </c>
      <c r="AE135" s="1">
        <v>42569</v>
      </c>
      <c r="AF135" s="1">
        <v>42598</v>
      </c>
      <c r="AG135" s="18">
        <v>9900000</v>
      </c>
      <c r="AH135" s="61">
        <f t="shared" si="62"/>
        <v>0.90909090909090906</v>
      </c>
      <c r="AI135" s="115"/>
      <c r="AJ135" s="48"/>
      <c r="AK135" s="115"/>
      <c r="AL135" s="115"/>
      <c r="AM135" s="115"/>
      <c r="AN135" s="119"/>
      <c r="AO135" s="115"/>
      <c r="AP135" s="14"/>
      <c r="AQ135" s="118" t="str">
        <f>C135</f>
        <v>이인철</v>
      </c>
      <c r="AR135" s="16">
        <v>42594</v>
      </c>
      <c r="AS135" s="16">
        <v>42598</v>
      </c>
      <c r="AT135" s="7"/>
      <c r="AU135" s="14"/>
      <c r="AV135" s="16">
        <v>42607</v>
      </c>
      <c r="AW135" s="14">
        <f t="shared" si="60"/>
        <v>9900000</v>
      </c>
      <c r="AX135" s="92"/>
      <c r="AY135" s="82"/>
      <c r="AZ135" s="75"/>
      <c r="BA135" s="82"/>
      <c r="BB135" s="75"/>
      <c r="BC135" s="82"/>
      <c r="BD135" s="75"/>
      <c r="BE135" s="82"/>
      <c r="BF135" s="75"/>
      <c r="BG135" s="82"/>
      <c r="BH135" s="75"/>
      <c r="BI135" s="82"/>
      <c r="BJ135" s="75"/>
      <c r="BK135" s="82"/>
      <c r="BL135" s="75"/>
      <c r="BM135" s="82"/>
    </row>
    <row r="136" spans="1:65" ht="29.25" customHeight="1">
      <c r="A136" s="118">
        <v>130</v>
      </c>
      <c r="B136" s="115" t="s">
        <v>75</v>
      </c>
      <c r="C136" s="115" t="s">
        <v>103</v>
      </c>
      <c r="D136" s="1">
        <v>42563</v>
      </c>
      <c r="E136" s="115" t="s">
        <v>52</v>
      </c>
      <c r="F136" s="115" t="s">
        <v>60</v>
      </c>
      <c r="G136" s="116" t="s">
        <v>670</v>
      </c>
      <c r="H136" s="116" t="str">
        <f t="shared" si="61"/>
        <v>청사 내 화장실 장애인 편의시설 개선 용역</v>
      </c>
      <c r="I136" s="116" t="s">
        <v>671</v>
      </c>
      <c r="J136" s="18">
        <v>4223620</v>
      </c>
      <c r="K136" s="117"/>
      <c r="L136" s="116"/>
      <c r="M136" s="20"/>
      <c r="N136" s="115"/>
      <c r="O136" s="115"/>
      <c r="P136" s="115"/>
      <c r="Q136" s="115"/>
      <c r="R136" s="59"/>
      <c r="S136" s="40"/>
      <c r="T136" s="117"/>
      <c r="U136" s="116"/>
      <c r="V136" s="116"/>
      <c r="W136" s="116"/>
      <c r="X136" s="40"/>
      <c r="Y136" s="117"/>
      <c r="Z136" s="116" t="s">
        <v>672</v>
      </c>
      <c r="AA136" s="115" t="s">
        <v>673</v>
      </c>
      <c r="AB136" s="116" t="s">
        <v>674</v>
      </c>
      <c r="AC136" s="116"/>
      <c r="AD136" s="1">
        <v>42569</v>
      </c>
      <c r="AE136" s="1">
        <v>42569</v>
      </c>
      <c r="AF136" s="1">
        <v>42577</v>
      </c>
      <c r="AG136" s="18">
        <v>3928000</v>
      </c>
      <c r="AH136" s="61">
        <f t="shared" si="62"/>
        <v>0.93000790790838195</v>
      </c>
      <c r="AI136" s="115"/>
      <c r="AJ136" s="48"/>
      <c r="AK136" s="115"/>
      <c r="AL136" s="115"/>
      <c r="AM136" s="115"/>
      <c r="AN136" s="119"/>
      <c r="AO136" s="115"/>
      <c r="AP136" s="14"/>
      <c r="AQ136" s="118" t="str">
        <f t="shared" si="53"/>
        <v>이인철</v>
      </c>
      <c r="AR136" s="16">
        <v>42576</v>
      </c>
      <c r="AS136" s="16">
        <v>42577</v>
      </c>
      <c r="AT136" s="7"/>
      <c r="AU136" s="14"/>
      <c r="AV136" s="16">
        <v>42584</v>
      </c>
      <c r="AW136" s="14">
        <f t="shared" si="60"/>
        <v>3928000</v>
      </c>
      <c r="AX136" s="92"/>
      <c r="AY136" s="82"/>
      <c r="AZ136" s="75"/>
      <c r="BA136" s="82"/>
      <c r="BB136" s="75"/>
      <c r="BC136" s="82"/>
      <c r="BD136" s="75"/>
      <c r="BE136" s="82"/>
      <c r="BF136" s="75"/>
      <c r="BG136" s="82"/>
      <c r="BH136" s="75"/>
      <c r="BI136" s="82"/>
      <c r="BJ136" s="75"/>
      <c r="BK136" s="82"/>
      <c r="BL136" s="75"/>
      <c r="BM136" s="82"/>
    </row>
    <row r="137" spans="1:65" ht="29.25" customHeight="1">
      <c r="A137" s="118">
        <v>131</v>
      </c>
      <c r="B137" s="115" t="s">
        <v>75</v>
      </c>
      <c r="C137" s="115" t="s">
        <v>216</v>
      </c>
      <c r="D137" s="1">
        <v>42563</v>
      </c>
      <c r="E137" s="115" t="s">
        <v>52</v>
      </c>
      <c r="F137" s="115" t="s">
        <v>60</v>
      </c>
      <c r="G137" s="116" t="s">
        <v>677</v>
      </c>
      <c r="H137" s="116" t="str">
        <f t="shared" si="61"/>
        <v>공용차량 배차 및 관리 시스템 개발</v>
      </c>
      <c r="I137" s="116" t="s">
        <v>678</v>
      </c>
      <c r="J137" s="18">
        <v>8500000</v>
      </c>
      <c r="K137" s="117"/>
      <c r="L137" s="116"/>
      <c r="M137" s="20"/>
      <c r="N137" s="115"/>
      <c r="O137" s="115"/>
      <c r="P137" s="115"/>
      <c r="Q137" s="115"/>
      <c r="R137" s="59"/>
      <c r="S137" s="40"/>
      <c r="T137" s="117"/>
      <c r="U137" s="116"/>
      <c r="V137" s="116"/>
      <c r="W137" s="116"/>
      <c r="X137" s="40"/>
      <c r="Y137" s="117"/>
      <c r="Z137" s="116" t="s">
        <v>451</v>
      </c>
      <c r="AA137" s="115" t="s">
        <v>452</v>
      </c>
      <c r="AB137" s="116" t="s">
        <v>453</v>
      </c>
      <c r="AC137" s="116"/>
      <c r="AD137" s="1">
        <v>42569</v>
      </c>
      <c r="AE137" s="1">
        <v>42569</v>
      </c>
      <c r="AF137" s="1">
        <v>42611</v>
      </c>
      <c r="AG137" s="18">
        <v>8019000</v>
      </c>
      <c r="AH137" s="61">
        <f>SUM(AG137/J137)</f>
        <v>0.94341176470588239</v>
      </c>
      <c r="AI137" s="115"/>
      <c r="AJ137" s="48"/>
      <c r="AK137" s="115"/>
      <c r="AL137" s="115"/>
      <c r="AM137" s="115"/>
      <c r="AN137" s="119"/>
      <c r="AO137" s="115"/>
      <c r="AP137" s="14"/>
      <c r="AQ137" s="118" t="str">
        <f t="shared" si="53"/>
        <v>김광수</v>
      </c>
      <c r="AR137" s="16">
        <v>42611</v>
      </c>
      <c r="AS137" s="16">
        <v>42611</v>
      </c>
      <c r="AT137" s="7"/>
      <c r="AU137" s="14"/>
      <c r="AV137" s="16">
        <v>42622</v>
      </c>
      <c r="AW137" s="14">
        <f t="shared" si="60"/>
        <v>8019000</v>
      </c>
      <c r="AX137" s="16"/>
      <c r="AY137" s="84"/>
      <c r="AZ137" s="75"/>
      <c r="BA137" s="82"/>
      <c r="BB137" s="75"/>
      <c r="BC137" s="82"/>
      <c r="BD137" s="75"/>
      <c r="BE137" s="82"/>
      <c r="BF137" s="75"/>
      <c r="BG137" s="82"/>
      <c r="BH137" s="75"/>
      <c r="BI137" s="82"/>
      <c r="BJ137" s="75"/>
      <c r="BK137" s="82"/>
      <c r="BL137" s="75"/>
      <c r="BM137" s="82"/>
    </row>
    <row r="138" spans="1:65" ht="29.25" customHeight="1">
      <c r="A138" s="118">
        <v>132</v>
      </c>
      <c r="B138" s="115" t="s">
        <v>83</v>
      </c>
      <c r="C138" s="115" t="s">
        <v>259</v>
      </c>
      <c r="D138" s="1">
        <v>42565</v>
      </c>
      <c r="E138" s="115" t="s">
        <v>91</v>
      </c>
      <c r="F138" s="115" t="s">
        <v>289</v>
      </c>
      <c r="G138" s="116" t="s">
        <v>679</v>
      </c>
      <c r="H138" s="116" t="str">
        <f>G138</f>
        <v>한국만화박물관 상설체험교육교재(툰토이 교구) 구입</v>
      </c>
      <c r="I138" s="116" t="s">
        <v>680</v>
      </c>
      <c r="J138" s="18">
        <v>2700000</v>
      </c>
      <c r="K138" s="117"/>
      <c r="L138" s="116"/>
      <c r="M138" s="20"/>
      <c r="N138" s="115"/>
      <c r="O138" s="115"/>
      <c r="P138" s="115"/>
      <c r="Q138" s="115"/>
      <c r="R138" s="42"/>
      <c r="S138" s="42"/>
      <c r="T138" s="117"/>
      <c r="U138" s="116"/>
      <c r="V138" s="116"/>
      <c r="W138" s="116"/>
      <c r="X138" s="40"/>
      <c r="Y138" s="117"/>
      <c r="Z138" s="116" t="s">
        <v>508</v>
      </c>
      <c r="AA138" s="115" t="s">
        <v>510</v>
      </c>
      <c r="AB138" s="116" t="s">
        <v>509</v>
      </c>
      <c r="AC138" s="116"/>
      <c r="AD138" s="1">
        <v>42569</v>
      </c>
      <c r="AE138" s="1"/>
      <c r="AF138" s="1">
        <v>42576</v>
      </c>
      <c r="AG138" s="18">
        <v>2610000</v>
      </c>
      <c r="AH138" s="61">
        <f>SUM(AG138/J138)</f>
        <v>0.96666666666666667</v>
      </c>
      <c r="AI138" s="115"/>
      <c r="AJ138" s="48"/>
      <c r="AK138" s="115"/>
      <c r="AL138" s="115"/>
      <c r="AM138" s="115"/>
      <c r="AN138" s="119"/>
      <c r="AO138" s="115"/>
      <c r="AP138" s="14"/>
      <c r="AQ138" s="118" t="str">
        <f>C138</f>
        <v>김현재</v>
      </c>
      <c r="AR138" s="16">
        <v>42576</v>
      </c>
      <c r="AS138" s="16">
        <v>42576</v>
      </c>
      <c r="AT138" s="7"/>
      <c r="AU138" s="14"/>
      <c r="AV138" s="16">
        <v>42579</v>
      </c>
      <c r="AW138" s="14">
        <f>SUM(AG138-AU138)</f>
        <v>2610000</v>
      </c>
      <c r="AX138" s="92"/>
      <c r="AY138" s="82"/>
      <c r="AZ138" s="75"/>
      <c r="BA138" s="82"/>
      <c r="BB138" s="75"/>
      <c r="BC138" s="82"/>
      <c r="BD138" s="75"/>
      <c r="BE138" s="82"/>
      <c r="BF138" s="75"/>
      <c r="BG138" s="82"/>
      <c r="BH138" s="75"/>
      <c r="BI138" s="82"/>
      <c r="BJ138" s="75"/>
      <c r="BK138" s="82"/>
      <c r="BL138" s="75"/>
      <c r="BM138" s="82"/>
    </row>
    <row r="139" spans="1:65" ht="29.25" customHeight="1">
      <c r="A139" s="118">
        <v>133</v>
      </c>
      <c r="B139" s="115" t="s">
        <v>83</v>
      </c>
      <c r="C139" s="115" t="s">
        <v>84</v>
      </c>
      <c r="D139" s="1">
        <v>42566</v>
      </c>
      <c r="E139" s="115" t="s">
        <v>52</v>
      </c>
      <c r="F139" s="115" t="s">
        <v>60</v>
      </c>
      <c r="G139" s="116" t="s">
        <v>681</v>
      </c>
      <c r="H139" s="116" t="str">
        <f>G139</f>
        <v>카툰공감100 「시니어 만화 창작 교실」, 「시민 만화 기자 양성교실」 심화과정 운영 용역</v>
      </c>
      <c r="I139" s="116" t="s">
        <v>86</v>
      </c>
      <c r="J139" s="18">
        <v>21600000</v>
      </c>
      <c r="K139" s="117"/>
      <c r="L139" s="116"/>
      <c r="M139" s="20"/>
      <c r="N139" s="115"/>
      <c r="O139" s="115"/>
      <c r="P139" s="115"/>
      <c r="Q139" s="115"/>
      <c r="R139" s="59"/>
      <c r="S139" s="40"/>
      <c r="T139" s="117"/>
      <c r="U139" s="116"/>
      <c r="V139" s="116"/>
      <c r="W139" s="116"/>
      <c r="X139" s="40"/>
      <c r="Y139" s="117"/>
      <c r="Z139" s="116" t="s">
        <v>87</v>
      </c>
      <c r="AA139" s="115" t="s">
        <v>88</v>
      </c>
      <c r="AB139" s="116" t="s">
        <v>89</v>
      </c>
      <c r="AC139" s="116"/>
      <c r="AD139" s="1">
        <v>42569</v>
      </c>
      <c r="AE139" s="1">
        <v>42569</v>
      </c>
      <c r="AF139" s="1">
        <v>42594</v>
      </c>
      <c r="AG139" s="18">
        <v>21200000</v>
      </c>
      <c r="AH139" s="61">
        <f t="shared" ref="AH139:AH148" si="63">SUM(AG139/J139)</f>
        <v>0.98148148148148151</v>
      </c>
      <c r="AI139" s="115"/>
      <c r="AJ139" s="48"/>
      <c r="AK139" s="115"/>
      <c r="AL139" s="115"/>
      <c r="AM139" s="115"/>
      <c r="AN139" s="119"/>
      <c r="AO139" s="115"/>
      <c r="AP139" s="14"/>
      <c r="AQ139" s="118" t="str">
        <f t="shared" ref="AQ139:AQ151" si="64">C139</f>
        <v>안윤선</v>
      </c>
      <c r="AR139" s="16">
        <v>42594</v>
      </c>
      <c r="AS139" s="16">
        <v>42598</v>
      </c>
      <c r="AT139" s="7"/>
      <c r="AU139" s="14"/>
      <c r="AV139" s="16">
        <v>42608</v>
      </c>
      <c r="AW139" s="14">
        <f>SUM(AG139-AU139)</f>
        <v>21200000</v>
      </c>
      <c r="AX139" s="92"/>
      <c r="AY139" s="82"/>
      <c r="AZ139" s="75"/>
      <c r="BA139" s="82"/>
      <c r="BB139" s="75"/>
      <c r="BC139" s="82"/>
      <c r="BD139" s="75"/>
      <c r="BE139" s="82"/>
      <c r="BF139" s="75"/>
      <c r="BG139" s="82"/>
      <c r="BH139" s="75"/>
      <c r="BI139" s="82"/>
      <c r="BJ139" s="75"/>
      <c r="BK139" s="82"/>
      <c r="BL139" s="75"/>
      <c r="BM139" s="82"/>
    </row>
    <row r="140" spans="1:65" ht="29.25" customHeight="1">
      <c r="A140" s="118">
        <v>134</v>
      </c>
      <c r="B140" s="115" t="s">
        <v>83</v>
      </c>
      <c r="C140" s="115" t="s">
        <v>259</v>
      </c>
      <c r="D140" s="1">
        <v>42566</v>
      </c>
      <c r="E140" s="115" t="s">
        <v>52</v>
      </c>
      <c r="F140" s="115" t="s">
        <v>60</v>
      </c>
      <c r="G140" s="116" t="s">
        <v>682</v>
      </c>
      <c r="H140" s="116" t="str">
        <f t="shared" ref="H140:H149" si="65">G140</f>
        <v>2016 한국만화박물관 여름방학 이벤트 행사 용역</v>
      </c>
      <c r="I140" s="116" t="s">
        <v>391</v>
      </c>
      <c r="J140" s="18">
        <v>4972000</v>
      </c>
      <c r="K140" s="117"/>
      <c r="L140" s="116"/>
      <c r="M140" s="116"/>
      <c r="N140" s="115"/>
      <c r="O140" s="115"/>
      <c r="P140" s="115"/>
      <c r="Q140" s="115"/>
      <c r="R140" s="59"/>
      <c r="S140" s="40"/>
      <c r="T140" s="117"/>
      <c r="U140" s="116"/>
      <c r="V140" s="116"/>
      <c r="W140" s="116"/>
      <c r="X140" s="40"/>
      <c r="Y140" s="117"/>
      <c r="Z140" s="116" t="s">
        <v>150</v>
      </c>
      <c r="AA140" s="115" t="s">
        <v>151</v>
      </c>
      <c r="AB140" s="116" t="s">
        <v>152</v>
      </c>
      <c r="AC140" s="116"/>
      <c r="AD140" s="1">
        <v>42569</v>
      </c>
      <c r="AE140" s="1">
        <v>42569</v>
      </c>
      <c r="AF140" s="1">
        <v>42604</v>
      </c>
      <c r="AG140" s="18">
        <v>4840000</v>
      </c>
      <c r="AH140" s="61">
        <f t="shared" si="63"/>
        <v>0.97345132743362828</v>
      </c>
      <c r="AI140" s="115"/>
      <c r="AJ140" s="16"/>
      <c r="AK140" s="115"/>
      <c r="AL140" s="115"/>
      <c r="AM140" s="115"/>
      <c r="AN140" s="119"/>
      <c r="AO140" s="115"/>
      <c r="AP140" s="14"/>
      <c r="AQ140" s="118" t="str">
        <f t="shared" si="64"/>
        <v>김현재</v>
      </c>
      <c r="AR140" s="16">
        <v>42604</v>
      </c>
      <c r="AS140" s="16">
        <v>42604</v>
      </c>
      <c r="AT140" s="7"/>
      <c r="AU140" s="14"/>
      <c r="AV140" s="16">
        <v>42608</v>
      </c>
      <c r="AW140" s="14">
        <f>SUM(AG140-AU140)</f>
        <v>4840000</v>
      </c>
      <c r="AX140" s="92"/>
      <c r="AY140" s="82"/>
      <c r="AZ140" s="75"/>
      <c r="BA140" s="82"/>
      <c r="BB140" s="75"/>
      <c r="BC140" s="82"/>
      <c r="BD140" s="75"/>
      <c r="BE140" s="82"/>
      <c r="BF140" s="75"/>
      <c r="BG140" s="82"/>
      <c r="BH140" s="75"/>
      <c r="BI140" s="82"/>
      <c r="BJ140" s="75"/>
      <c r="BK140" s="82"/>
      <c r="BL140" s="75"/>
      <c r="BM140" s="82"/>
    </row>
    <row r="141" spans="1:65" ht="29.25" customHeight="1">
      <c r="A141" s="118">
        <v>135</v>
      </c>
      <c r="B141" s="115" t="s">
        <v>58</v>
      </c>
      <c r="C141" s="115" t="s">
        <v>237</v>
      </c>
      <c r="D141" s="1">
        <v>42556</v>
      </c>
      <c r="E141" s="115" t="s">
        <v>52</v>
      </c>
      <c r="F141" s="22" t="s">
        <v>269</v>
      </c>
      <c r="G141" s="116" t="s">
        <v>683</v>
      </c>
      <c r="H141" s="116" t="str">
        <f t="shared" si="65"/>
        <v>2016한국국제만화마켓 및 글로벌 만화도시 네트워크 해외참가자 항공권 구매 용역</v>
      </c>
      <c r="I141" s="116" t="s">
        <v>684</v>
      </c>
      <c r="J141" s="18">
        <v>37000000</v>
      </c>
      <c r="K141" s="117">
        <v>42563</v>
      </c>
      <c r="L141" s="116" t="s">
        <v>685</v>
      </c>
      <c r="M141" s="116">
        <v>87.745000000000005</v>
      </c>
      <c r="N141" s="115" t="s">
        <v>242</v>
      </c>
      <c r="O141" s="115" t="s">
        <v>274</v>
      </c>
      <c r="P141" s="115" t="s">
        <v>118</v>
      </c>
      <c r="Q141" s="115" t="s">
        <v>275</v>
      </c>
      <c r="R141" s="59">
        <v>37000000</v>
      </c>
      <c r="S141" s="40">
        <v>37079775</v>
      </c>
      <c r="T141" s="117">
        <v>42566</v>
      </c>
      <c r="U141" s="116">
        <v>2</v>
      </c>
      <c r="V141" s="116" t="s">
        <v>437</v>
      </c>
      <c r="W141" s="116" t="s">
        <v>439</v>
      </c>
      <c r="X141" s="40">
        <v>34984400</v>
      </c>
      <c r="Y141" s="117">
        <v>42566</v>
      </c>
      <c r="Z141" s="116" t="s">
        <v>437</v>
      </c>
      <c r="AA141" s="115" t="s">
        <v>438</v>
      </c>
      <c r="AB141" s="116" t="s">
        <v>439</v>
      </c>
      <c r="AC141" s="116"/>
      <c r="AD141" s="1">
        <v>42570</v>
      </c>
      <c r="AE141" s="1">
        <v>42570</v>
      </c>
      <c r="AF141" s="1">
        <v>42573</v>
      </c>
      <c r="AG141" s="40">
        <v>34984400</v>
      </c>
      <c r="AH141" s="61">
        <f t="shared" ref="AH141" si="66">SUM(AG141/S141)</f>
        <v>0.9434900832057368</v>
      </c>
      <c r="AI141" s="115" t="s">
        <v>711</v>
      </c>
      <c r="AJ141" s="48">
        <v>42573</v>
      </c>
      <c r="AK141" s="115" t="s">
        <v>712</v>
      </c>
      <c r="AL141" s="115"/>
      <c r="AM141" s="115"/>
      <c r="AN141" s="119"/>
      <c r="AO141" s="115"/>
      <c r="AP141" s="14">
        <v>27374100</v>
      </c>
      <c r="AQ141" s="118" t="str">
        <f t="shared" si="64"/>
        <v>서희진</v>
      </c>
      <c r="AR141" s="16">
        <v>42573</v>
      </c>
      <c r="AS141" s="16">
        <v>42573</v>
      </c>
      <c r="AT141" s="7"/>
      <c r="AU141" s="14"/>
      <c r="AV141" s="16">
        <v>42579</v>
      </c>
      <c r="AW141" s="14">
        <f>SUM(AP141-AU141)</f>
        <v>27374100</v>
      </c>
      <c r="AX141" s="92"/>
      <c r="AY141" s="82"/>
      <c r="AZ141" s="75"/>
      <c r="BA141" s="82"/>
      <c r="BB141" s="75"/>
      <c r="BC141" s="82"/>
      <c r="BD141" s="75"/>
      <c r="BE141" s="82"/>
      <c r="BF141" s="75"/>
      <c r="BG141" s="82"/>
      <c r="BH141" s="75"/>
      <c r="BI141" s="82"/>
      <c r="BJ141" s="75"/>
      <c r="BK141" s="82"/>
      <c r="BL141" s="75"/>
      <c r="BM141" s="82"/>
    </row>
    <row r="142" spans="1:65" ht="29.25" customHeight="1">
      <c r="A142" s="118">
        <v>136</v>
      </c>
      <c r="B142" s="115" t="s">
        <v>393</v>
      </c>
      <c r="C142" s="115" t="s">
        <v>606</v>
      </c>
      <c r="D142" s="1">
        <v>42570</v>
      </c>
      <c r="E142" s="115" t="s">
        <v>52</v>
      </c>
      <c r="F142" s="22" t="s">
        <v>60</v>
      </c>
      <c r="G142" s="116" t="s">
        <v>739</v>
      </c>
      <c r="H142" s="116" t="str">
        <f t="shared" si="65"/>
        <v>제18회 부천국제만화축제 행사장 전경 드론 촬영</v>
      </c>
      <c r="I142" s="116" t="s">
        <v>740</v>
      </c>
      <c r="J142" s="18">
        <v>2300000</v>
      </c>
      <c r="K142" s="117"/>
      <c r="L142" s="116"/>
      <c r="M142" s="116"/>
      <c r="N142" s="115"/>
      <c r="O142" s="115"/>
      <c r="P142" s="115"/>
      <c r="Q142" s="115"/>
      <c r="R142" s="59"/>
      <c r="S142" s="40"/>
      <c r="T142" s="117"/>
      <c r="U142" s="116"/>
      <c r="V142" s="116"/>
      <c r="W142" s="116"/>
      <c r="X142" s="40"/>
      <c r="Y142" s="117"/>
      <c r="Z142" s="116" t="s">
        <v>255</v>
      </c>
      <c r="AA142" s="118" t="s">
        <v>256</v>
      </c>
      <c r="AB142" s="116" t="s">
        <v>257</v>
      </c>
      <c r="AC142" s="116"/>
      <c r="AD142" s="1">
        <v>42570</v>
      </c>
      <c r="AE142" s="1">
        <v>42570</v>
      </c>
      <c r="AF142" s="1">
        <v>42594</v>
      </c>
      <c r="AG142" s="40">
        <v>2000000</v>
      </c>
      <c r="AH142" s="61">
        <f t="shared" si="63"/>
        <v>0.86956521739130432</v>
      </c>
      <c r="AI142" s="115"/>
      <c r="AJ142" s="48"/>
      <c r="AK142" s="115"/>
      <c r="AL142" s="115"/>
      <c r="AM142" s="115"/>
      <c r="AN142" s="119"/>
      <c r="AO142" s="115"/>
      <c r="AP142" s="14"/>
      <c r="AQ142" s="118" t="str">
        <f t="shared" si="64"/>
        <v>한필호</v>
      </c>
      <c r="AR142" s="16">
        <v>42594</v>
      </c>
      <c r="AS142" s="16">
        <v>42601</v>
      </c>
      <c r="AT142" s="7"/>
      <c r="AU142" s="14"/>
      <c r="AV142" s="16">
        <v>42608</v>
      </c>
      <c r="AW142" s="14">
        <f>SUM(AG142-AU142)</f>
        <v>2000000</v>
      </c>
      <c r="AX142" s="92"/>
      <c r="AY142" s="82"/>
      <c r="AZ142" s="75"/>
      <c r="BA142" s="82"/>
      <c r="BB142" s="75"/>
      <c r="BC142" s="82"/>
      <c r="BD142" s="75"/>
      <c r="BE142" s="82"/>
      <c r="BF142" s="75"/>
      <c r="BG142" s="82"/>
      <c r="BH142" s="75"/>
      <c r="BI142" s="82"/>
      <c r="BJ142" s="75"/>
      <c r="BK142" s="82"/>
      <c r="BL142" s="75"/>
      <c r="BM142" s="82"/>
    </row>
    <row r="143" spans="1:65" ht="29.25" customHeight="1">
      <c r="A143" s="118">
        <v>137</v>
      </c>
      <c r="B143" s="115" t="s">
        <v>83</v>
      </c>
      <c r="C143" s="115" t="s">
        <v>205</v>
      </c>
      <c r="D143" s="1">
        <v>42571</v>
      </c>
      <c r="E143" s="115" t="s">
        <v>52</v>
      </c>
      <c r="F143" s="22" t="s">
        <v>60</v>
      </c>
      <c r="G143" s="116" t="s">
        <v>721</v>
      </c>
      <c r="H143" s="116" t="str">
        <f t="shared" si="65"/>
        <v>만화박물관 로비 기둥 로고디자인 래핑</v>
      </c>
      <c r="I143" s="116" t="s">
        <v>722</v>
      </c>
      <c r="J143" s="18">
        <v>2941400</v>
      </c>
      <c r="K143" s="117"/>
      <c r="L143" s="116"/>
      <c r="M143" s="116"/>
      <c r="N143" s="115"/>
      <c r="O143" s="115"/>
      <c r="P143" s="115"/>
      <c r="Q143" s="115"/>
      <c r="R143" s="59"/>
      <c r="S143" s="40"/>
      <c r="T143" s="117"/>
      <c r="U143" s="116"/>
      <c r="V143" s="116"/>
      <c r="W143" s="116"/>
      <c r="X143" s="40"/>
      <c r="Y143" s="117"/>
      <c r="Z143" s="116" t="s">
        <v>581</v>
      </c>
      <c r="AA143" s="115" t="s">
        <v>592</v>
      </c>
      <c r="AB143" s="116" t="s">
        <v>582</v>
      </c>
      <c r="AC143" s="116"/>
      <c r="AD143" s="1">
        <v>42571</v>
      </c>
      <c r="AE143" s="1">
        <v>42571</v>
      </c>
      <c r="AF143" s="1">
        <v>42577</v>
      </c>
      <c r="AG143" s="40">
        <v>2520000</v>
      </c>
      <c r="AH143" s="61">
        <f t="shared" si="63"/>
        <v>0.85673488814850074</v>
      </c>
      <c r="AI143" s="115"/>
      <c r="AJ143" s="48"/>
      <c r="AK143" s="115"/>
      <c r="AL143" s="115"/>
      <c r="AM143" s="115"/>
      <c r="AN143" s="119"/>
      <c r="AO143" s="115"/>
      <c r="AP143" s="14"/>
      <c r="AQ143" s="118" t="str">
        <f t="shared" si="64"/>
        <v>서정임</v>
      </c>
      <c r="AR143" s="16">
        <v>42577</v>
      </c>
      <c r="AS143" s="16">
        <v>42590</v>
      </c>
      <c r="AT143" s="7"/>
      <c r="AU143" s="14"/>
      <c r="AV143" s="16">
        <v>42594</v>
      </c>
      <c r="AW143" s="14">
        <f>SUM(AG143-AU143)</f>
        <v>2520000</v>
      </c>
      <c r="AX143" s="92"/>
      <c r="AY143" s="82"/>
      <c r="AZ143" s="75"/>
      <c r="BA143" s="82"/>
      <c r="BB143" s="75"/>
      <c r="BC143" s="82"/>
      <c r="BD143" s="75"/>
      <c r="BE143" s="82"/>
      <c r="BF143" s="75"/>
      <c r="BG143" s="82"/>
      <c r="BH143" s="75"/>
      <c r="BI143" s="82"/>
      <c r="BJ143" s="75"/>
      <c r="BK143" s="82"/>
      <c r="BL143" s="75"/>
      <c r="BM143" s="82"/>
    </row>
    <row r="144" spans="1:65" ht="29.25" customHeight="1">
      <c r="A144" s="118">
        <v>138</v>
      </c>
      <c r="B144" s="115" t="s">
        <v>83</v>
      </c>
      <c r="C144" s="115" t="s">
        <v>176</v>
      </c>
      <c r="D144" s="1">
        <v>42569</v>
      </c>
      <c r="E144" s="115" t="s">
        <v>52</v>
      </c>
      <c r="F144" s="22" t="s">
        <v>60</v>
      </c>
      <c r="G144" s="116" t="s">
        <v>699</v>
      </c>
      <c r="H144" s="116" t="str">
        <f t="shared" si="65"/>
        <v>한국만화박물관 미디어월 수선용역</v>
      </c>
      <c r="I144" s="116" t="s">
        <v>688</v>
      </c>
      <c r="J144" s="18">
        <v>3850000</v>
      </c>
      <c r="K144" s="117"/>
      <c r="L144" s="116"/>
      <c r="M144" s="116"/>
      <c r="N144" s="115"/>
      <c r="O144" s="115"/>
      <c r="P144" s="115"/>
      <c r="Q144" s="115"/>
      <c r="R144" s="59"/>
      <c r="S144" s="40"/>
      <c r="T144" s="117"/>
      <c r="U144" s="116"/>
      <c r="V144" s="116"/>
      <c r="W144" s="116"/>
      <c r="X144" s="40"/>
      <c r="Y144" s="117"/>
      <c r="Z144" s="116" t="s">
        <v>581</v>
      </c>
      <c r="AA144" s="115" t="s">
        <v>592</v>
      </c>
      <c r="AB144" s="116" t="s">
        <v>582</v>
      </c>
      <c r="AC144" s="116"/>
      <c r="AD144" s="1">
        <v>42572</v>
      </c>
      <c r="AE144" s="1">
        <v>42572</v>
      </c>
      <c r="AF144" s="1">
        <v>42577</v>
      </c>
      <c r="AG144" s="40">
        <v>3300000</v>
      </c>
      <c r="AH144" s="61">
        <f t="shared" si="63"/>
        <v>0.8571428571428571</v>
      </c>
      <c r="AI144" s="115"/>
      <c r="AJ144" s="48"/>
      <c r="AK144" s="115"/>
      <c r="AL144" s="115"/>
      <c r="AM144" s="115"/>
      <c r="AN144" s="119"/>
      <c r="AO144" s="115"/>
      <c r="AP144" s="14"/>
      <c r="AQ144" s="118" t="str">
        <f t="shared" si="64"/>
        <v>방희정</v>
      </c>
      <c r="AR144" s="16">
        <v>42577</v>
      </c>
      <c r="AS144" s="16">
        <v>42577</v>
      </c>
      <c r="AT144" s="7"/>
      <c r="AU144" s="14"/>
      <c r="AV144" s="16">
        <v>42579</v>
      </c>
      <c r="AW144" s="14">
        <f>SUM(AG144-AU144)</f>
        <v>3300000</v>
      </c>
      <c r="AX144" s="92"/>
      <c r="AY144" s="82"/>
      <c r="AZ144" s="75"/>
      <c r="BA144" s="82"/>
      <c r="BB144" s="75"/>
      <c r="BC144" s="82"/>
      <c r="BD144" s="75"/>
      <c r="BE144" s="82"/>
      <c r="BF144" s="75"/>
      <c r="BG144" s="82"/>
      <c r="BH144" s="75"/>
      <c r="BI144" s="82"/>
      <c r="BJ144" s="75"/>
      <c r="BK144" s="82"/>
      <c r="BL144" s="75"/>
      <c r="BM144" s="82"/>
    </row>
    <row r="145" spans="1:65" ht="29.25" customHeight="1">
      <c r="A145" s="24">
        <v>139</v>
      </c>
      <c r="B145" s="26" t="s">
        <v>139</v>
      </c>
      <c r="C145" s="26" t="s">
        <v>318</v>
      </c>
      <c r="D145" s="25">
        <v>42569</v>
      </c>
      <c r="E145" s="26" t="s">
        <v>52</v>
      </c>
      <c r="F145" s="38" t="s">
        <v>60</v>
      </c>
      <c r="G145" s="27" t="s">
        <v>700</v>
      </c>
      <c r="H145" s="27" t="str">
        <f t="shared" si="65"/>
        <v>도서관 자료 점검용 PC임차</v>
      </c>
      <c r="I145" s="27" t="s">
        <v>694</v>
      </c>
      <c r="J145" s="28">
        <v>2500000</v>
      </c>
      <c r="K145" s="29"/>
      <c r="L145" s="27"/>
      <c r="M145" s="27"/>
      <c r="N145" s="26"/>
      <c r="O145" s="26"/>
      <c r="P145" s="26"/>
      <c r="Q145" s="26"/>
      <c r="R145" s="60"/>
      <c r="S145" s="43"/>
      <c r="T145" s="29"/>
      <c r="U145" s="27"/>
      <c r="V145" s="27"/>
      <c r="W145" s="27"/>
      <c r="X145" s="43"/>
      <c r="Y145" s="29"/>
      <c r="Z145" s="27" t="s">
        <v>695</v>
      </c>
      <c r="AA145" s="26" t="s">
        <v>696</v>
      </c>
      <c r="AB145" s="27" t="s">
        <v>697</v>
      </c>
      <c r="AC145" s="27"/>
      <c r="AD145" s="25">
        <v>42572</v>
      </c>
      <c r="AE145" s="25">
        <v>42572</v>
      </c>
      <c r="AF145" s="25">
        <v>42724</v>
      </c>
      <c r="AG145" s="43">
        <v>2400000</v>
      </c>
      <c r="AH145" s="62">
        <f>SUM(AG145/J145)</f>
        <v>0.96</v>
      </c>
      <c r="AI145" s="26"/>
      <c r="AJ145" s="49"/>
      <c r="AK145" s="26"/>
      <c r="AL145" s="26"/>
      <c r="AM145" s="26"/>
      <c r="AN145" s="31"/>
      <c r="AO145" s="26"/>
      <c r="AP145" s="35"/>
      <c r="AQ145" s="24" t="str">
        <f t="shared" si="64"/>
        <v>심리나</v>
      </c>
      <c r="AR145" s="32"/>
      <c r="AS145" s="32"/>
      <c r="AT145" s="33"/>
      <c r="AU145" s="35"/>
      <c r="AV145" s="32"/>
      <c r="AW145" s="35"/>
      <c r="AX145" s="108">
        <v>42614</v>
      </c>
      <c r="AY145" s="85">
        <v>480000</v>
      </c>
      <c r="AZ145" s="76">
        <v>42640</v>
      </c>
      <c r="BA145" s="85">
        <v>480000</v>
      </c>
      <c r="BB145" s="76"/>
      <c r="BC145" s="85"/>
      <c r="BD145" s="76"/>
      <c r="BE145" s="85"/>
      <c r="BF145" s="76"/>
      <c r="BG145" s="85"/>
      <c r="BH145" s="76"/>
      <c r="BI145" s="85"/>
      <c r="BJ145" s="76"/>
      <c r="BK145" s="85"/>
      <c r="BL145" s="76"/>
      <c r="BM145" s="85"/>
    </row>
    <row r="146" spans="1:65" ht="29.25" customHeight="1">
      <c r="A146" s="118">
        <v>140</v>
      </c>
      <c r="B146" s="115" t="s">
        <v>83</v>
      </c>
      <c r="C146" s="115" t="s">
        <v>259</v>
      </c>
      <c r="D146" s="1">
        <v>42569</v>
      </c>
      <c r="E146" s="115" t="s">
        <v>52</v>
      </c>
      <c r="F146" s="22" t="s">
        <v>60</v>
      </c>
      <c r="G146" s="116" t="s">
        <v>689</v>
      </c>
      <c r="H146" s="116" t="str">
        <f t="shared" si="65"/>
        <v>타요버스 조형물 이전 설치 용역</v>
      </c>
      <c r="I146" s="116" t="s">
        <v>690</v>
      </c>
      <c r="J146" s="18">
        <v>2420000</v>
      </c>
      <c r="K146" s="117"/>
      <c r="L146" s="116"/>
      <c r="M146" s="116"/>
      <c r="N146" s="115"/>
      <c r="O146" s="115"/>
      <c r="P146" s="115"/>
      <c r="Q146" s="115"/>
      <c r="R146" s="59"/>
      <c r="S146" s="40"/>
      <c r="T146" s="117"/>
      <c r="U146" s="116"/>
      <c r="V146" s="116"/>
      <c r="W146" s="116"/>
      <c r="X146" s="40"/>
      <c r="Y146" s="117"/>
      <c r="Z146" s="116" t="s">
        <v>691</v>
      </c>
      <c r="AA146" s="115" t="s">
        <v>692</v>
      </c>
      <c r="AB146" s="116" t="s">
        <v>693</v>
      </c>
      <c r="AC146" s="116"/>
      <c r="AD146" s="1">
        <v>42572</v>
      </c>
      <c r="AE146" s="1">
        <v>42572</v>
      </c>
      <c r="AF146" s="1">
        <v>42584</v>
      </c>
      <c r="AG146" s="40">
        <v>2200000</v>
      </c>
      <c r="AH146" s="61">
        <f t="shared" si="63"/>
        <v>0.90909090909090906</v>
      </c>
      <c r="AI146" s="115"/>
      <c r="AJ146" s="48"/>
      <c r="AK146" s="115"/>
      <c r="AL146" s="115"/>
      <c r="AM146" s="115"/>
      <c r="AN146" s="119"/>
      <c r="AO146" s="115"/>
      <c r="AP146" s="14"/>
      <c r="AQ146" s="118" t="str">
        <f t="shared" si="64"/>
        <v>김현재</v>
      </c>
      <c r="AR146" s="16">
        <v>42584</v>
      </c>
      <c r="AS146" s="16">
        <v>42585</v>
      </c>
      <c r="AT146" s="7"/>
      <c r="AU146" s="14"/>
      <c r="AV146" s="16">
        <v>42591</v>
      </c>
      <c r="AW146" s="14">
        <f>SUM(AG146-AU146)</f>
        <v>2200000</v>
      </c>
      <c r="AX146" s="92"/>
      <c r="AY146" s="82"/>
      <c r="AZ146" s="75"/>
      <c r="BA146" s="82"/>
      <c r="BB146" s="75"/>
      <c r="BC146" s="82"/>
      <c r="BD146" s="75"/>
      <c r="BE146" s="82"/>
      <c r="BF146" s="75"/>
      <c r="BG146" s="82"/>
      <c r="BH146" s="75"/>
      <c r="BI146" s="82"/>
      <c r="BJ146" s="75"/>
      <c r="BK146" s="82"/>
      <c r="BL146" s="75"/>
      <c r="BM146" s="82"/>
    </row>
    <row r="147" spans="1:65" ht="29.25" customHeight="1">
      <c r="A147" s="118">
        <v>141</v>
      </c>
      <c r="B147" s="115" t="s">
        <v>393</v>
      </c>
      <c r="C147" s="115" t="s">
        <v>686</v>
      </c>
      <c r="D147" s="1">
        <v>42570</v>
      </c>
      <c r="E147" s="115" t="s">
        <v>52</v>
      </c>
      <c r="F147" s="115" t="s">
        <v>60</v>
      </c>
      <c r="G147" s="116" t="s">
        <v>687</v>
      </c>
      <c r="H147" s="116" t="str">
        <f t="shared" si="65"/>
        <v>제19회 부천국제만화축제 코스튬플레이 최강자전 및 만화 랩핑카 전시 기획운영 용역</v>
      </c>
      <c r="I147" s="116" t="s">
        <v>391</v>
      </c>
      <c r="J147" s="18">
        <v>10000000</v>
      </c>
      <c r="K147" s="117"/>
      <c r="L147" s="116"/>
      <c r="M147" s="116"/>
      <c r="N147" s="115"/>
      <c r="O147" s="115"/>
      <c r="P147" s="115"/>
      <c r="Q147" s="115"/>
      <c r="R147" s="59"/>
      <c r="S147" s="40"/>
      <c r="T147" s="117"/>
      <c r="U147" s="116"/>
      <c r="V147" s="116"/>
      <c r="W147" s="116"/>
      <c r="X147" s="40"/>
      <c r="Y147" s="117"/>
      <c r="Z147" s="116" t="s">
        <v>493</v>
      </c>
      <c r="AA147" s="115" t="s">
        <v>494</v>
      </c>
      <c r="AB147" s="116" t="s">
        <v>495</v>
      </c>
      <c r="AC147" s="116"/>
      <c r="AD147" s="1">
        <v>42572</v>
      </c>
      <c r="AE147" s="1">
        <v>42572</v>
      </c>
      <c r="AF147" s="1">
        <v>42613</v>
      </c>
      <c r="AG147" s="18">
        <v>9500000</v>
      </c>
      <c r="AH147" s="61">
        <f t="shared" si="63"/>
        <v>0.95</v>
      </c>
      <c r="AI147" s="115"/>
      <c r="AJ147" s="48"/>
      <c r="AK147" s="115"/>
      <c r="AL147" s="115"/>
      <c r="AM147" s="115"/>
      <c r="AN147" s="119"/>
      <c r="AO147" s="115"/>
      <c r="AP147" s="14"/>
      <c r="AQ147" s="118" t="str">
        <f t="shared" si="64"/>
        <v>신영철</v>
      </c>
      <c r="AR147" s="16">
        <v>42605</v>
      </c>
      <c r="AS147" s="16">
        <v>42605</v>
      </c>
      <c r="AT147" s="7">
        <v>42577</v>
      </c>
      <c r="AU147" s="14">
        <v>6000000</v>
      </c>
      <c r="AV147" s="16">
        <v>42614</v>
      </c>
      <c r="AW147" s="14">
        <f>SUM(AG147-AU147)</f>
        <v>3500000</v>
      </c>
      <c r="AX147" s="92"/>
      <c r="AY147" s="82"/>
      <c r="AZ147" s="75"/>
      <c r="BA147" s="82"/>
      <c r="BB147" s="75"/>
      <c r="BC147" s="82"/>
      <c r="BD147" s="75"/>
      <c r="BE147" s="82"/>
      <c r="BF147" s="75"/>
      <c r="BG147" s="82"/>
      <c r="BH147" s="75"/>
      <c r="BI147" s="82"/>
      <c r="BJ147" s="75"/>
      <c r="BK147" s="82"/>
      <c r="BL147" s="75"/>
      <c r="BM147" s="82"/>
    </row>
    <row r="148" spans="1:65" ht="29.25" customHeight="1">
      <c r="A148" s="118">
        <v>142</v>
      </c>
      <c r="B148" s="115" t="s">
        <v>83</v>
      </c>
      <c r="C148" s="115" t="s">
        <v>188</v>
      </c>
      <c r="D148" s="1">
        <v>42571</v>
      </c>
      <c r="E148" s="115" t="s">
        <v>91</v>
      </c>
      <c r="F148" s="115" t="s">
        <v>60</v>
      </c>
      <c r="G148" s="116" t="s">
        <v>701</v>
      </c>
      <c r="H148" s="116" t="str">
        <f t="shared" si="65"/>
        <v>한국만화박물관 리플렛 제작</v>
      </c>
      <c r="I148" s="116" t="s">
        <v>698</v>
      </c>
      <c r="J148" s="18">
        <v>5269000</v>
      </c>
      <c r="K148" s="117"/>
      <c r="L148" s="116"/>
      <c r="M148" s="116"/>
      <c r="N148" s="115"/>
      <c r="O148" s="115"/>
      <c r="P148" s="115"/>
      <c r="Q148" s="115"/>
      <c r="R148" s="59"/>
      <c r="S148" s="40"/>
      <c r="T148" s="117"/>
      <c r="U148" s="116"/>
      <c r="V148" s="116"/>
      <c r="W148" s="116"/>
      <c r="X148" s="40"/>
      <c r="Y148" s="117"/>
      <c r="Z148" s="116" t="s">
        <v>179</v>
      </c>
      <c r="AA148" s="115" t="s">
        <v>180</v>
      </c>
      <c r="AB148" s="116" t="s">
        <v>181</v>
      </c>
      <c r="AC148" s="116"/>
      <c r="AD148" s="1">
        <v>42572</v>
      </c>
      <c r="AE148" s="1"/>
      <c r="AF148" s="1">
        <v>42578</v>
      </c>
      <c r="AG148" s="40">
        <v>4800000</v>
      </c>
      <c r="AH148" s="61">
        <f t="shared" si="63"/>
        <v>0.91098880242930347</v>
      </c>
      <c r="AI148" s="115"/>
      <c r="AJ148" s="48"/>
      <c r="AK148" s="115"/>
      <c r="AL148" s="115"/>
      <c r="AM148" s="115"/>
      <c r="AN148" s="119"/>
      <c r="AO148" s="115"/>
      <c r="AP148" s="14"/>
      <c r="AQ148" s="118" t="str">
        <f t="shared" si="64"/>
        <v>박보라</v>
      </c>
      <c r="AR148" s="16">
        <v>42577</v>
      </c>
      <c r="AS148" s="16">
        <v>42577</v>
      </c>
      <c r="AT148" s="7"/>
      <c r="AU148" s="14"/>
      <c r="AV148" s="16">
        <v>42579</v>
      </c>
      <c r="AW148" s="14">
        <f t="shared" ref="AW148:AW156" si="67">SUM(AG148-AU148)</f>
        <v>4800000</v>
      </c>
      <c r="AX148" s="92"/>
      <c r="AY148" s="82"/>
      <c r="AZ148" s="75"/>
      <c r="BA148" s="82"/>
      <c r="BB148" s="75"/>
      <c r="BC148" s="82"/>
      <c r="BD148" s="75"/>
      <c r="BE148" s="82"/>
      <c r="BF148" s="75"/>
      <c r="BG148" s="82"/>
      <c r="BH148" s="75"/>
      <c r="BI148" s="82"/>
      <c r="BJ148" s="75"/>
      <c r="BK148" s="82"/>
      <c r="BL148" s="75"/>
      <c r="BM148" s="82"/>
    </row>
    <row r="149" spans="1:65" ht="29.25" customHeight="1">
      <c r="A149" s="118">
        <v>143</v>
      </c>
      <c r="B149" s="115" t="s">
        <v>201</v>
      </c>
      <c r="C149" s="115" t="s">
        <v>202</v>
      </c>
      <c r="D149" s="1">
        <v>42574</v>
      </c>
      <c r="E149" s="115" t="s">
        <v>91</v>
      </c>
      <c r="F149" s="115" t="s">
        <v>60</v>
      </c>
      <c r="G149" s="116" t="s">
        <v>713</v>
      </c>
      <c r="H149" s="116" t="str">
        <f t="shared" si="65"/>
        <v>&lt;현장형 창조인재 양성사업&gt; 교육프로그램 참여자 및 협력기관 증정품 제작</v>
      </c>
      <c r="I149" s="116" t="s">
        <v>714</v>
      </c>
      <c r="J149" s="18">
        <v>5450000</v>
      </c>
      <c r="K149" s="117"/>
      <c r="L149" s="116"/>
      <c r="M149" s="20"/>
      <c r="N149" s="115"/>
      <c r="O149" s="115"/>
      <c r="P149" s="115"/>
      <c r="Q149" s="115"/>
      <c r="R149" s="59"/>
      <c r="S149" s="40"/>
      <c r="T149" s="117"/>
      <c r="U149" s="116"/>
      <c r="V149" s="116"/>
      <c r="W149" s="116"/>
      <c r="X149" s="40"/>
      <c r="Y149" s="117"/>
      <c r="Z149" s="116" t="s">
        <v>168</v>
      </c>
      <c r="AA149" s="115" t="s">
        <v>182</v>
      </c>
      <c r="AB149" s="116" t="s">
        <v>169</v>
      </c>
      <c r="AC149" s="116"/>
      <c r="AD149" s="1">
        <v>42574</v>
      </c>
      <c r="AE149" s="1"/>
      <c r="AF149" s="1">
        <v>42583</v>
      </c>
      <c r="AG149" s="18">
        <v>5250000</v>
      </c>
      <c r="AH149" s="61">
        <f>SUM(AG149/J149)</f>
        <v>0.96330275229357798</v>
      </c>
      <c r="AI149" s="115"/>
      <c r="AJ149" s="16"/>
      <c r="AK149" s="115"/>
      <c r="AL149" s="115"/>
      <c r="AM149" s="115"/>
      <c r="AN149" s="119"/>
      <c r="AO149" s="115"/>
      <c r="AP149" s="50"/>
      <c r="AQ149" s="118" t="str">
        <f t="shared" si="64"/>
        <v>김태훈</v>
      </c>
      <c r="AR149" s="16">
        <v>42583</v>
      </c>
      <c r="AS149" s="16">
        <v>42583</v>
      </c>
      <c r="AT149" s="7"/>
      <c r="AU149" s="14"/>
      <c r="AV149" s="16">
        <v>42591</v>
      </c>
      <c r="AW149" s="14">
        <f t="shared" si="67"/>
        <v>5250000</v>
      </c>
      <c r="AX149" s="92"/>
      <c r="AY149" s="82"/>
      <c r="AZ149" s="75"/>
      <c r="BA149" s="82"/>
      <c r="BB149" s="75"/>
      <c r="BC149" s="82"/>
      <c r="BD149" s="75"/>
      <c r="BE149" s="82"/>
      <c r="BF149" s="75"/>
      <c r="BG149" s="82"/>
      <c r="BH149" s="75"/>
      <c r="BI149" s="82"/>
      <c r="BJ149" s="75"/>
      <c r="BK149" s="82"/>
      <c r="BL149" s="75"/>
      <c r="BM149" s="82"/>
    </row>
    <row r="150" spans="1:65" ht="29.25" customHeight="1">
      <c r="A150" s="118">
        <v>144</v>
      </c>
      <c r="B150" s="115" t="s">
        <v>393</v>
      </c>
      <c r="C150" s="115" t="s">
        <v>615</v>
      </c>
      <c r="D150" s="1">
        <v>42574</v>
      </c>
      <c r="E150" s="115" t="s">
        <v>52</v>
      </c>
      <c r="F150" s="115" t="s">
        <v>60</v>
      </c>
      <c r="G150" s="114" t="s">
        <v>742</v>
      </c>
      <c r="H150" s="116" t="str">
        <f>G150</f>
        <v>제19회 부천국제만화축제 기간 중 미화 및 경비 인력 운영</v>
      </c>
      <c r="I150" s="116" t="s">
        <v>114</v>
      </c>
      <c r="J150" s="18">
        <v>4862000</v>
      </c>
      <c r="K150" s="1"/>
      <c r="L150" s="116"/>
      <c r="M150" s="20"/>
      <c r="N150" s="115"/>
      <c r="O150" s="115"/>
      <c r="P150" s="115"/>
      <c r="Q150" s="115"/>
      <c r="R150" s="59"/>
      <c r="S150" s="42"/>
      <c r="T150" s="117"/>
      <c r="U150" s="116"/>
      <c r="V150" s="116"/>
      <c r="W150" s="116"/>
      <c r="X150" s="42"/>
      <c r="Y150" s="117"/>
      <c r="Z150" s="116" t="s">
        <v>119</v>
      </c>
      <c r="AA150" s="115" t="s">
        <v>758</v>
      </c>
      <c r="AB150" s="116" t="s">
        <v>123</v>
      </c>
      <c r="AC150" s="116"/>
      <c r="AD150" s="1">
        <v>42576</v>
      </c>
      <c r="AE150" s="1">
        <v>42578</v>
      </c>
      <c r="AF150" s="1">
        <v>42583</v>
      </c>
      <c r="AG150" s="99">
        <v>4620000</v>
      </c>
      <c r="AH150" s="61">
        <f t="shared" ref="AH150:AH151" si="68">SUM(AG150/J150)</f>
        <v>0.95022624434389136</v>
      </c>
      <c r="AI150" s="115"/>
      <c r="AJ150" s="48"/>
      <c r="AK150" s="115"/>
      <c r="AL150" s="115"/>
      <c r="AM150" s="115"/>
      <c r="AN150" s="119"/>
      <c r="AO150" s="115"/>
      <c r="AP150" s="14"/>
      <c r="AQ150" s="118" t="str">
        <f t="shared" si="64"/>
        <v>김준호</v>
      </c>
      <c r="AR150" s="16">
        <v>42583</v>
      </c>
      <c r="AS150" s="16">
        <v>42583</v>
      </c>
      <c r="AT150" s="7"/>
      <c r="AU150" s="14"/>
      <c r="AV150" s="16">
        <v>42601</v>
      </c>
      <c r="AW150" s="14">
        <f t="shared" si="67"/>
        <v>4620000</v>
      </c>
      <c r="AX150" s="16"/>
      <c r="AY150" s="84"/>
      <c r="AZ150" s="16"/>
      <c r="BA150" s="84"/>
      <c r="BB150" s="16"/>
      <c r="BC150" s="84"/>
      <c r="BD150" s="16"/>
      <c r="BE150" s="84"/>
      <c r="BF150" s="16"/>
      <c r="BG150" s="84"/>
      <c r="BH150" s="16"/>
      <c r="BI150" s="84"/>
      <c r="BJ150" s="16"/>
      <c r="BK150" s="84"/>
      <c r="BL150" s="16"/>
      <c r="BM150" s="84"/>
    </row>
    <row r="151" spans="1:65" ht="29.25" customHeight="1">
      <c r="A151" s="118">
        <v>145</v>
      </c>
      <c r="B151" s="115" t="s">
        <v>393</v>
      </c>
      <c r="C151" s="115" t="s">
        <v>615</v>
      </c>
      <c r="D151" s="1">
        <v>42575</v>
      </c>
      <c r="E151" s="115" t="s">
        <v>52</v>
      </c>
      <c r="F151" s="115" t="s">
        <v>60</v>
      </c>
      <c r="G151" s="114" t="s">
        <v>743</v>
      </c>
      <c r="H151" s="116" t="str">
        <f>G151</f>
        <v>제19회 부천국제만화축제 개막식 운영을 위한 무대 제작</v>
      </c>
      <c r="I151" s="116" t="s">
        <v>747</v>
      </c>
      <c r="J151" s="18">
        <v>7480000</v>
      </c>
      <c r="K151" s="1"/>
      <c r="L151" s="116"/>
      <c r="M151" s="20"/>
      <c r="N151" s="115"/>
      <c r="O151" s="115"/>
      <c r="P151" s="115"/>
      <c r="Q151" s="115"/>
      <c r="R151" s="59"/>
      <c r="S151" s="42"/>
      <c r="T151" s="117"/>
      <c r="U151" s="116"/>
      <c r="V151" s="116"/>
      <c r="W151" s="116"/>
      <c r="X151" s="42"/>
      <c r="Y151" s="117"/>
      <c r="Z151" s="116" t="s">
        <v>748</v>
      </c>
      <c r="AA151" s="115" t="s">
        <v>750</v>
      </c>
      <c r="AB151" s="116" t="s">
        <v>749</v>
      </c>
      <c r="AC151" s="116"/>
      <c r="AD151" s="1">
        <v>42575</v>
      </c>
      <c r="AE151" s="1">
        <v>42577</v>
      </c>
      <c r="AF151" s="1">
        <v>42582</v>
      </c>
      <c r="AG151" s="99">
        <v>7150000</v>
      </c>
      <c r="AH151" s="61">
        <f t="shared" si="68"/>
        <v>0.95588235294117652</v>
      </c>
      <c r="AI151" s="115"/>
      <c r="AJ151" s="48"/>
      <c r="AK151" s="115"/>
      <c r="AL151" s="115"/>
      <c r="AM151" s="115"/>
      <c r="AN151" s="119"/>
      <c r="AO151" s="115"/>
      <c r="AP151" s="14"/>
      <c r="AQ151" s="118" t="str">
        <f t="shared" si="64"/>
        <v>김준호</v>
      </c>
      <c r="AR151" s="16">
        <v>42578</v>
      </c>
      <c r="AS151" s="16">
        <v>42578</v>
      </c>
      <c r="AT151" s="7"/>
      <c r="AU151" s="14"/>
      <c r="AV151" s="16">
        <v>42605</v>
      </c>
      <c r="AW151" s="14">
        <f t="shared" si="67"/>
        <v>7150000</v>
      </c>
      <c r="AX151" s="16"/>
      <c r="AY151" s="84"/>
      <c r="AZ151" s="16"/>
      <c r="BA151" s="84"/>
      <c r="BB151" s="16"/>
      <c r="BC151" s="84"/>
      <c r="BD151" s="16"/>
      <c r="BE151" s="84"/>
      <c r="BF151" s="16"/>
      <c r="BG151" s="84"/>
      <c r="BH151" s="16"/>
      <c r="BI151" s="84"/>
      <c r="BJ151" s="16"/>
      <c r="BK151" s="84"/>
      <c r="BL151" s="16"/>
      <c r="BM151" s="84"/>
    </row>
    <row r="152" spans="1:65" ht="29.25" customHeight="1">
      <c r="A152" s="118">
        <v>146</v>
      </c>
      <c r="B152" s="115" t="s">
        <v>393</v>
      </c>
      <c r="C152" s="115" t="s">
        <v>615</v>
      </c>
      <c r="D152" s="1">
        <v>42575</v>
      </c>
      <c r="E152" s="115" t="s">
        <v>52</v>
      </c>
      <c r="F152" s="115" t="s">
        <v>60</v>
      </c>
      <c r="G152" s="114" t="s">
        <v>745</v>
      </c>
      <c r="H152" s="116" t="str">
        <f>G152</f>
        <v>제19회 부천국제만화축제 이벤트존 운영을 위한 주차 스토퍼 제거</v>
      </c>
      <c r="I152" s="116" t="s">
        <v>753</v>
      </c>
      <c r="J152" s="18">
        <v>715000</v>
      </c>
      <c r="K152" s="1"/>
      <c r="L152" s="116"/>
      <c r="M152" s="20"/>
      <c r="N152" s="115"/>
      <c r="O152" s="115"/>
      <c r="P152" s="115"/>
      <c r="Q152" s="115"/>
      <c r="R152" s="59"/>
      <c r="S152" s="42"/>
      <c r="T152" s="117"/>
      <c r="U152" s="116"/>
      <c r="V152" s="116"/>
      <c r="W152" s="116"/>
      <c r="X152" s="42"/>
      <c r="Y152" s="117"/>
      <c r="Z152" s="116" t="s">
        <v>751</v>
      </c>
      <c r="AA152" s="115" t="s">
        <v>760</v>
      </c>
      <c r="AB152" s="116" t="s">
        <v>752</v>
      </c>
      <c r="AC152" s="116"/>
      <c r="AD152" s="1">
        <v>42576</v>
      </c>
      <c r="AE152" s="1">
        <v>42577</v>
      </c>
      <c r="AF152" s="1">
        <v>42587</v>
      </c>
      <c r="AG152" s="99">
        <v>660000</v>
      </c>
      <c r="AH152" s="61">
        <f>SUM(AG152/J152)</f>
        <v>0.92307692307692313</v>
      </c>
      <c r="AI152" s="115"/>
      <c r="AJ152" s="48"/>
      <c r="AK152" s="115"/>
      <c r="AL152" s="115"/>
      <c r="AM152" s="115"/>
      <c r="AN152" s="119"/>
      <c r="AO152" s="115"/>
      <c r="AP152" s="14"/>
      <c r="AQ152" s="118" t="str">
        <f>C152</f>
        <v>김준호</v>
      </c>
      <c r="AR152" s="16">
        <v>42583</v>
      </c>
      <c r="AS152" s="16">
        <v>42583</v>
      </c>
      <c r="AT152" s="7"/>
      <c r="AU152" s="14"/>
      <c r="AV152" s="16">
        <v>42605</v>
      </c>
      <c r="AW152" s="14">
        <f t="shared" si="67"/>
        <v>660000</v>
      </c>
      <c r="AX152" s="16"/>
      <c r="AY152" s="84"/>
      <c r="AZ152" s="16"/>
      <c r="BA152" s="84"/>
      <c r="BB152" s="16"/>
      <c r="BC152" s="84"/>
      <c r="BD152" s="16"/>
      <c r="BE152" s="84"/>
      <c r="BF152" s="16"/>
      <c r="BG152" s="84"/>
      <c r="BH152" s="16"/>
      <c r="BI152" s="84"/>
      <c r="BJ152" s="16"/>
      <c r="BK152" s="84"/>
      <c r="BL152" s="16"/>
      <c r="BM152" s="84"/>
    </row>
    <row r="153" spans="1:65" ht="29.25" customHeight="1">
      <c r="A153" s="118">
        <v>147</v>
      </c>
      <c r="B153" s="115" t="s">
        <v>58</v>
      </c>
      <c r="C153" s="115" t="s">
        <v>237</v>
      </c>
      <c r="D153" s="1">
        <v>42565</v>
      </c>
      <c r="E153" s="115" t="s">
        <v>52</v>
      </c>
      <c r="F153" s="115" t="s">
        <v>60</v>
      </c>
      <c r="G153" s="116" t="s">
        <v>702</v>
      </c>
      <c r="H153" s="116" t="str">
        <f t="shared" ref="H153:H161" si="69">G153</f>
        <v>한국국제만화마켓 및 글로벌 만화도시 네트워크 해외 참가자 숙박 및 행사 시설 임대</v>
      </c>
      <c r="I153" s="116" t="s">
        <v>703</v>
      </c>
      <c r="J153" s="18">
        <v>21987500</v>
      </c>
      <c r="K153" s="117"/>
      <c r="L153" s="116"/>
      <c r="M153" s="116"/>
      <c r="N153" s="115"/>
      <c r="O153" s="115"/>
      <c r="P153" s="115"/>
      <c r="Q153" s="115"/>
      <c r="R153" s="59"/>
      <c r="S153" s="40"/>
      <c r="T153" s="117"/>
      <c r="U153" s="116"/>
      <c r="V153" s="116"/>
      <c r="W153" s="116"/>
      <c r="X153" s="40"/>
      <c r="Y153" s="117"/>
      <c r="Z153" s="116" t="s">
        <v>704</v>
      </c>
      <c r="AA153" s="115" t="s">
        <v>705</v>
      </c>
      <c r="AB153" s="116" t="s">
        <v>706</v>
      </c>
      <c r="AC153" s="116"/>
      <c r="AD153" s="1">
        <v>42576</v>
      </c>
      <c r="AE153" s="1">
        <v>42576</v>
      </c>
      <c r="AF153" s="1">
        <v>42582</v>
      </c>
      <c r="AG153" s="40">
        <v>21987500</v>
      </c>
      <c r="AH153" s="61">
        <f t="shared" ref="AH153:AH169" si="70">SUM(AG153/J153)</f>
        <v>1</v>
      </c>
      <c r="AI153" s="115" t="s">
        <v>787</v>
      </c>
      <c r="AJ153" s="48">
        <v>42593</v>
      </c>
      <c r="AK153" s="115" t="s">
        <v>788</v>
      </c>
      <c r="AL153" s="115"/>
      <c r="AM153" s="115"/>
      <c r="AN153" s="119"/>
      <c r="AO153" s="115"/>
      <c r="AP153" s="14">
        <v>21776500</v>
      </c>
      <c r="AQ153" s="118" t="str">
        <f t="shared" ref="AQ153:AQ169" si="71">C153</f>
        <v>서희진</v>
      </c>
      <c r="AR153" s="16">
        <v>42582</v>
      </c>
      <c r="AS153" s="16">
        <v>42590</v>
      </c>
      <c r="AT153" s="7"/>
      <c r="AU153" s="14"/>
      <c r="AV153" s="16">
        <v>42598</v>
      </c>
      <c r="AW153" s="14">
        <f>SUM(AP153-AU153)</f>
        <v>21776500</v>
      </c>
      <c r="AX153" s="92"/>
      <c r="AY153" s="82"/>
      <c r="AZ153" s="75"/>
      <c r="BA153" s="82"/>
      <c r="BB153" s="75"/>
      <c r="BC153" s="82"/>
      <c r="BD153" s="75"/>
      <c r="BE153" s="82"/>
      <c r="BF153" s="75"/>
      <c r="BG153" s="82"/>
      <c r="BH153" s="75"/>
      <c r="BI153" s="82"/>
      <c r="BJ153" s="75"/>
      <c r="BK153" s="82"/>
      <c r="BL153" s="75"/>
      <c r="BM153" s="82"/>
    </row>
    <row r="154" spans="1:65" ht="29.25" customHeight="1">
      <c r="A154" s="118">
        <v>148</v>
      </c>
      <c r="B154" s="115" t="s">
        <v>83</v>
      </c>
      <c r="C154" s="115" t="s">
        <v>259</v>
      </c>
      <c r="D154" s="1">
        <v>42573</v>
      </c>
      <c r="E154" s="115" t="s">
        <v>91</v>
      </c>
      <c r="F154" s="22" t="s">
        <v>60</v>
      </c>
      <c r="G154" s="116" t="s">
        <v>708</v>
      </c>
      <c r="H154" s="116" t="str">
        <f t="shared" si="69"/>
        <v>한국만화박물관 체험활동지 제작</v>
      </c>
      <c r="I154" s="116" t="s">
        <v>707</v>
      </c>
      <c r="J154" s="18">
        <v>4984000</v>
      </c>
      <c r="K154" s="117"/>
      <c r="L154" s="116"/>
      <c r="M154" s="116"/>
      <c r="N154" s="115"/>
      <c r="O154" s="115"/>
      <c r="P154" s="115"/>
      <c r="Q154" s="115"/>
      <c r="R154" s="59"/>
      <c r="S154" s="40"/>
      <c r="T154" s="117"/>
      <c r="U154" s="116"/>
      <c r="V154" s="116"/>
      <c r="W154" s="116"/>
      <c r="X154" s="40"/>
      <c r="Y154" s="117"/>
      <c r="Z154" s="116" t="s">
        <v>581</v>
      </c>
      <c r="AA154" s="115" t="s">
        <v>592</v>
      </c>
      <c r="AB154" s="116" t="s">
        <v>582</v>
      </c>
      <c r="AC154" s="116"/>
      <c r="AD154" s="1">
        <v>42576</v>
      </c>
      <c r="AE154" s="1"/>
      <c r="AF154" s="1">
        <v>42583</v>
      </c>
      <c r="AG154" s="40">
        <v>4900000</v>
      </c>
      <c r="AH154" s="61">
        <f t="shared" si="70"/>
        <v>0.9831460674157303</v>
      </c>
      <c r="AI154" s="115"/>
      <c r="AJ154" s="48"/>
      <c r="AK154" s="115"/>
      <c r="AL154" s="115"/>
      <c r="AM154" s="115"/>
      <c r="AN154" s="119"/>
      <c r="AO154" s="115"/>
      <c r="AP154" s="14"/>
      <c r="AQ154" s="118" t="str">
        <f t="shared" si="71"/>
        <v>김현재</v>
      </c>
      <c r="AR154" s="16">
        <v>42583</v>
      </c>
      <c r="AS154" s="16">
        <v>42584</v>
      </c>
      <c r="AT154" s="7"/>
      <c r="AU154" s="14"/>
      <c r="AV154" s="16">
        <v>42591</v>
      </c>
      <c r="AW154" s="14">
        <f t="shared" si="67"/>
        <v>4900000</v>
      </c>
      <c r="AX154" s="92"/>
      <c r="AY154" s="82"/>
      <c r="AZ154" s="75"/>
      <c r="BA154" s="82"/>
      <c r="BB154" s="75"/>
      <c r="BC154" s="82"/>
      <c r="BD154" s="75"/>
      <c r="BE154" s="82"/>
      <c r="BF154" s="75"/>
      <c r="BG154" s="82"/>
      <c r="BH154" s="75"/>
      <c r="BI154" s="82"/>
      <c r="BJ154" s="75"/>
      <c r="BK154" s="82"/>
      <c r="BL154" s="75"/>
      <c r="BM154" s="82"/>
    </row>
    <row r="155" spans="1:65" ht="29.25" customHeight="1">
      <c r="A155" s="118">
        <v>149</v>
      </c>
      <c r="B155" s="115" t="s">
        <v>393</v>
      </c>
      <c r="C155" s="115" t="s">
        <v>615</v>
      </c>
      <c r="D155" s="1">
        <v>42576</v>
      </c>
      <c r="E155" s="115" t="s">
        <v>52</v>
      </c>
      <c r="F155" s="115" t="s">
        <v>60</v>
      </c>
      <c r="G155" s="114" t="s">
        <v>746</v>
      </c>
      <c r="H155" s="116" t="str">
        <f t="shared" si="69"/>
        <v>제19회 부천국제만화축제 개막식 기획영상 제작</v>
      </c>
      <c r="I155" s="116" t="s">
        <v>754</v>
      </c>
      <c r="J155" s="18">
        <v>3550000</v>
      </c>
      <c r="K155" s="1"/>
      <c r="L155" s="116"/>
      <c r="M155" s="20"/>
      <c r="N155" s="115"/>
      <c r="O155" s="115"/>
      <c r="P155" s="115"/>
      <c r="Q155" s="115"/>
      <c r="R155" s="59"/>
      <c r="S155" s="42"/>
      <c r="T155" s="117"/>
      <c r="U155" s="116"/>
      <c r="V155" s="116"/>
      <c r="W155" s="116"/>
      <c r="X155" s="42"/>
      <c r="Y155" s="117"/>
      <c r="Z155" s="116" t="s">
        <v>755</v>
      </c>
      <c r="AA155" s="115" t="s">
        <v>756</v>
      </c>
      <c r="AB155" s="116" t="s">
        <v>757</v>
      </c>
      <c r="AC155" s="116"/>
      <c r="AD155" s="1">
        <v>42576</v>
      </c>
      <c r="AE155" s="1">
        <v>42576</v>
      </c>
      <c r="AF155" s="1">
        <v>42578</v>
      </c>
      <c r="AG155" s="99">
        <v>3300000</v>
      </c>
      <c r="AH155" s="61">
        <f>SUM(AG155/J155)</f>
        <v>0.92957746478873238</v>
      </c>
      <c r="AI155" s="115"/>
      <c r="AJ155" s="48"/>
      <c r="AK155" s="115"/>
      <c r="AL155" s="115"/>
      <c r="AM155" s="115"/>
      <c r="AN155" s="119"/>
      <c r="AO155" s="115"/>
      <c r="AP155" s="14"/>
      <c r="AQ155" s="118" t="str">
        <f t="shared" si="71"/>
        <v>김준호</v>
      </c>
      <c r="AR155" s="16">
        <v>42578</v>
      </c>
      <c r="AS155" s="16">
        <v>42578</v>
      </c>
      <c r="AT155" s="7"/>
      <c r="AU155" s="14"/>
      <c r="AV155" s="16">
        <v>42605</v>
      </c>
      <c r="AW155" s="14">
        <f t="shared" si="67"/>
        <v>3300000</v>
      </c>
      <c r="AX155" s="16"/>
      <c r="AY155" s="84"/>
      <c r="AZ155" s="16"/>
      <c r="BA155" s="84"/>
      <c r="BB155" s="16"/>
      <c r="BC155" s="84"/>
      <c r="BD155" s="16"/>
      <c r="BE155" s="84"/>
      <c r="BF155" s="16"/>
      <c r="BG155" s="84"/>
      <c r="BH155" s="16"/>
      <c r="BI155" s="84"/>
      <c r="BJ155" s="16"/>
      <c r="BK155" s="84"/>
      <c r="BL155" s="16"/>
      <c r="BM155" s="84"/>
    </row>
    <row r="156" spans="1:65" ht="29.25" customHeight="1">
      <c r="A156" s="118">
        <v>150</v>
      </c>
      <c r="B156" s="115" t="s">
        <v>393</v>
      </c>
      <c r="C156" s="115" t="s">
        <v>736</v>
      </c>
      <c r="D156" s="1">
        <v>42576</v>
      </c>
      <c r="E156" s="115" t="s">
        <v>52</v>
      </c>
      <c r="F156" s="115" t="s">
        <v>60</v>
      </c>
      <c r="G156" s="116" t="s">
        <v>734</v>
      </c>
      <c r="H156" s="116" t="str">
        <f t="shared" si="69"/>
        <v>제19회 부천국제만화축제 해외작가 초청 운영 용역</v>
      </c>
      <c r="I156" s="116" t="s">
        <v>735</v>
      </c>
      <c r="J156" s="18">
        <v>4385800</v>
      </c>
      <c r="K156" s="117"/>
      <c r="L156" s="116"/>
      <c r="M156" s="20"/>
      <c r="N156" s="115"/>
      <c r="O156" s="115"/>
      <c r="P156" s="115"/>
      <c r="Q156" s="115"/>
      <c r="R156" s="59"/>
      <c r="S156" s="40"/>
      <c r="T156" s="117"/>
      <c r="U156" s="116"/>
      <c r="V156" s="116"/>
      <c r="W156" s="116"/>
      <c r="X156" s="40"/>
      <c r="Y156" s="117"/>
      <c r="Z156" s="116" t="s">
        <v>737</v>
      </c>
      <c r="AA156" s="134" t="s">
        <v>916</v>
      </c>
      <c r="AB156" s="116" t="s">
        <v>738</v>
      </c>
      <c r="AC156" s="116"/>
      <c r="AD156" s="1">
        <v>42576</v>
      </c>
      <c r="AE156" s="1">
        <v>42576</v>
      </c>
      <c r="AF156" s="1">
        <v>42598</v>
      </c>
      <c r="AG156" s="18">
        <v>4385800</v>
      </c>
      <c r="AH156" s="61">
        <f t="shared" ref="AH156:AH157" si="72">SUM(AG156/J156)</f>
        <v>1</v>
      </c>
      <c r="AI156" s="115"/>
      <c r="AJ156" s="48"/>
      <c r="AK156" s="115"/>
      <c r="AL156" s="115"/>
      <c r="AM156" s="115"/>
      <c r="AN156" s="119"/>
      <c r="AO156" s="115"/>
      <c r="AP156" s="14"/>
      <c r="AQ156" s="118" t="str">
        <f t="shared" si="71"/>
        <v>오미진</v>
      </c>
      <c r="AR156" s="16">
        <v>42598</v>
      </c>
      <c r="AS156" s="16">
        <v>42611</v>
      </c>
      <c r="AT156" s="7"/>
      <c r="AU156" s="14"/>
      <c r="AV156" s="16">
        <v>42625</v>
      </c>
      <c r="AW156" s="14">
        <f t="shared" si="67"/>
        <v>4385800</v>
      </c>
      <c r="AX156" s="92"/>
      <c r="AY156" s="82"/>
      <c r="AZ156" s="75"/>
      <c r="BA156" s="82"/>
      <c r="BB156" s="75"/>
      <c r="BC156" s="82"/>
      <c r="BD156" s="75"/>
      <c r="BE156" s="82"/>
      <c r="BF156" s="75"/>
      <c r="BG156" s="82"/>
      <c r="BH156" s="75"/>
      <c r="BI156" s="82"/>
      <c r="BJ156" s="75"/>
      <c r="BK156" s="82"/>
      <c r="BL156" s="75"/>
      <c r="BM156" s="82"/>
    </row>
    <row r="157" spans="1:65" ht="29.25" customHeight="1">
      <c r="A157" s="118">
        <v>151</v>
      </c>
      <c r="B157" s="115" t="s">
        <v>393</v>
      </c>
      <c r="C157" s="115" t="s">
        <v>686</v>
      </c>
      <c r="D157" s="1">
        <v>42576</v>
      </c>
      <c r="E157" s="115" t="s">
        <v>52</v>
      </c>
      <c r="F157" s="115" t="s">
        <v>60</v>
      </c>
      <c r="G157" s="116" t="s">
        <v>776</v>
      </c>
      <c r="H157" s="116" t="str">
        <f t="shared" si="69"/>
        <v>제19회 부천국제만화축제 코스플레이어 운영본부 물품 임대</v>
      </c>
      <c r="I157" s="116" t="s">
        <v>777</v>
      </c>
      <c r="J157" s="18">
        <v>5300000</v>
      </c>
      <c r="K157" s="117"/>
      <c r="L157" s="116"/>
      <c r="M157" s="20"/>
      <c r="N157" s="115"/>
      <c r="O157" s="115"/>
      <c r="P157" s="115"/>
      <c r="Q157" s="115"/>
      <c r="R157" s="59"/>
      <c r="S157" s="40"/>
      <c r="T157" s="117"/>
      <c r="U157" s="116"/>
      <c r="V157" s="116"/>
      <c r="W157" s="116"/>
      <c r="X157" s="40"/>
      <c r="Y157" s="117"/>
      <c r="Z157" s="116" t="s">
        <v>780</v>
      </c>
      <c r="AA157" s="115" t="s">
        <v>778</v>
      </c>
      <c r="AB157" s="116" t="s">
        <v>779</v>
      </c>
      <c r="AC157" s="116"/>
      <c r="AD157" s="1">
        <v>42576</v>
      </c>
      <c r="AE157" s="1">
        <v>42577</v>
      </c>
      <c r="AF157" s="1">
        <v>42582</v>
      </c>
      <c r="AG157" s="18">
        <v>5071000</v>
      </c>
      <c r="AH157" s="61">
        <f t="shared" si="72"/>
        <v>0.95679245283018866</v>
      </c>
      <c r="AI157" s="115"/>
      <c r="AJ157" s="48"/>
      <c r="AK157" s="115"/>
      <c r="AL157" s="115"/>
      <c r="AM157" s="115"/>
      <c r="AN157" s="119"/>
      <c r="AO157" s="115"/>
      <c r="AP157" s="14"/>
      <c r="AQ157" s="118" t="str">
        <f t="shared" si="71"/>
        <v>신영철</v>
      </c>
      <c r="AR157" s="16">
        <v>42582</v>
      </c>
      <c r="AS157" s="16">
        <v>42594</v>
      </c>
      <c r="AT157" s="7"/>
      <c r="AU157" s="14"/>
      <c r="AV157" s="16">
        <v>42614</v>
      </c>
      <c r="AW157" s="14">
        <f>SUM(AG157-AU157)</f>
        <v>5071000</v>
      </c>
      <c r="AX157" s="92"/>
      <c r="AY157" s="82"/>
      <c r="AZ157" s="75"/>
      <c r="BA157" s="82"/>
      <c r="BB157" s="75"/>
      <c r="BC157" s="82"/>
      <c r="BD157" s="75"/>
      <c r="BE157" s="82"/>
      <c r="BF157" s="75"/>
      <c r="BG157" s="82"/>
      <c r="BH157" s="75"/>
      <c r="BI157" s="82"/>
      <c r="BJ157" s="75"/>
      <c r="BK157" s="82"/>
      <c r="BL157" s="75"/>
      <c r="BM157" s="82"/>
    </row>
    <row r="158" spans="1:65" ht="29.25" customHeight="1">
      <c r="A158" s="118">
        <v>152</v>
      </c>
      <c r="B158" s="115" t="s">
        <v>393</v>
      </c>
      <c r="C158" s="115" t="s">
        <v>615</v>
      </c>
      <c r="D158" s="1">
        <v>42577</v>
      </c>
      <c r="E158" s="115" t="s">
        <v>52</v>
      </c>
      <c r="F158" s="115" t="s">
        <v>60</v>
      </c>
      <c r="G158" s="114" t="s">
        <v>744</v>
      </c>
      <c r="H158" s="116" t="str">
        <f t="shared" si="69"/>
        <v>제19회 부천국제만화축제 개막식 운영을 위한 영어 동시 통역</v>
      </c>
      <c r="I158" s="116" t="s">
        <v>759</v>
      </c>
      <c r="J158" s="18">
        <v>2420000</v>
      </c>
      <c r="K158" s="1"/>
      <c r="L158" s="116"/>
      <c r="M158" s="20"/>
      <c r="N158" s="115"/>
      <c r="O158" s="115"/>
      <c r="P158" s="115"/>
      <c r="Q158" s="115"/>
      <c r="R158" s="59"/>
      <c r="S158" s="42"/>
      <c r="T158" s="117"/>
      <c r="U158" s="116"/>
      <c r="V158" s="116"/>
      <c r="W158" s="116"/>
      <c r="X158" s="42"/>
      <c r="Y158" s="117"/>
      <c r="Z158" s="116" t="s">
        <v>761</v>
      </c>
      <c r="AA158" s="115" t="s">
        <v>762</v>
      </c>
      <c r="AB158" s="116" t="s">
        <v>763</v>
      </c>
      <c r="AC158" s="116"/>
      <c r="AD158" s="1">
        <v>42577</v>
      </c>
      <c r="AE158" s="1">
        <v>42577</v>
      </c>
      <c r="AF158" s="1">
        <v>42582</v>
      </c>
      <c r="AG158" s="99">
        <v>2200000</v>
      </c>
      <c r="AH158" s="61">
        <f>SUM(AG158/J158)</f>
        <v>0.90909090909090906</v>
      </c>
      <c r="AI158" s="115"/>
      <c r="AJ158" s="48"/>
      <c r="AK158" s="115"/>
      <c r="AL158" s="115"/>
      <c r="AM158" s="115"/>
      <c r="AN158" s="119"/>
      <c r="AO158" s="115"/>
      <c r="AP158" s="14"/>
      <c r="AQ158" s="118" t="str">
        <f t="shared" si="71"/>
        <v>김준호</v>
      </c>
      <c r="AR158" s="16">
        <v>42578</v>
      </c>
      <c r="AS158" s="16">
        <v>42578</v>
      </c>
      <c r="AT158" s="7"/>
      <c r="AU158" s="14"/>
      <c r="AV158" s="16">
        <v>42594</v>
      </c>
      <c r="AW158" s="14">
        <f>SUM(AG158-AU158)</f>
        <v>2200000</v>
      </c>
      <c r="AX158" s="16"/>
      <c r="AY158" s="84"/>
      <c r="AZ158" s="16"/>
      <c r="BA158" s="84"/>
      <c r="BB158" s="16"/>
      <c r="BC158" s="84"/>
      <c r="BD158" s="16"/>
      <c r="BE158" s="84"/>
      <c r="BF158" s="16"/>
      <c r="BG158" s="84"/>
      <c r="BH158" s="16"/>
      <c r="BI158" s="84"/>
      <c r="BJ158" s="16"/>
      <c r="BK158" s="84"/>
      <c r="BL158" s="16"/>
      <c r="BM158" s="84"/>
    </row>
    <row r="159" spans="1:65" ht="29.25" customHeight="1">
      <c r="A159" s="118">
        <v>153</v>
      </c>
      <c r="B159" s="115" t="s">
        <v>153</v>
      </c>
      <c r="C159" s="115" t="s">
        <v>253</v>
      </c>
      <c r="D159" s="1">
        <v>42577</v>
      </c>
      <c r="E159" s="115" t="s">
        <v>52</v>
      </c>
      <c r="F159" s="115" t="s">
        <v>60</v>
      </c>
      <c r="G159" s="116" t="s">
        <v>723</v>
      </c>
      <c r="H159" s="116" t="str">
        <f t="shared" si="69"/>
        <v>글로벌웹툰사업 홍보를 위한 한국국제[만화마켓 사진촬영 용역</v>
      </c>
      <c r="I159" s="116" t="s">
        <v>725</v>
      </c>
      <c r="J159" s="18">
        <v>2200000</v>
      </c>
      <c r="K159" s="117"/>
      <c r="L159" s="116"/>
      <c r="M159" s="20"/>
      <c r="N159" s="115"/>
      <c r="O159" s="115"/>
      <c r="P159" s="115"/>
      <c r="Q159" s="115"/>
      <c r="R159" s="59"/>
      <c r="S159" s="40"/>
      <c r="T159" s="117"/>
      <c r="U159" s="116"/>
      <c r="V159" s="116"/>
      <c r="W159" s="116"/>
      <c r="X159" s="40"/>
      <c r="Y159" s="117"/>
      <c r="Z159" s="116" t="s">
        <v>724</v>
      </c>
      <c r="AA159" s="115" t="s">
        <v>726</v>
      </c>
      <c r="AB159" s="116" t="s">
        <v>727</v>
      </c>
      <c r="AC159" s="116"/>
      <c r="AD159" s="1">
        <v>42577</v>
      </c>
      <c r="AE159" s="1">
        <v>42577</v>
      </c>
      <c r="AF159" s="1">
        <v>42583</v>
      </c>
      <c r="AG159" s="18">
        <v>2000000</v>
      </c>
      <c r="AH159" s="61">
        <f t="shared" si="70"/>
        <v>0.90909090909090906</v>
      </c>
      <c r="AI159" s="115"/>
      <c r="AJ159" s="48"/>
      <c r="AK159" s="115"/>
      <c r="AL159" s="115"/>
      <c r="AM159" s="115"/>
      <c r="AN159" s="119"/>
      <c r="AO159" s="115"/>
      <c r="AP159" s="14"/>
      <c r="AQ159" s="118" t="str">
        <f t="shared" si="71"/>
        <v>이효재</v>
      </c>
      <c r="AR159" s="16">
        <v>42583</v>
      </c>
      <c r="AS159" s="16">
        <v>42583</v>
      </c>
      <c r="AT159" s="7"/>
      <c r="AU159" s="14"/>
      <c r="AV159" s="16">
        <v>42594</v>
      </c>
      <c r="AW159" s="14">
        <f>SUM(AG159-AU159)</f>
        <v>2000000</v>
      </c>
      <c r="AX159" s="92"/>
      <c r="AY159" s="82"/>
      <c r="AZ159" s="75"/>
      <c r="BA159" s="82"/>
      <c r="BB159" s="75"/>
      <c r="BC159" s="82"/>
      <c r="BD159" s="75"/>
      <c r="BE159" s="82"/>
      <c r="BF159" s="75"/>
      <c r="BG159" s="82"/>
      <c r="BH159" s="75"/>
      <c r="BI159" s="82"/>
      <c r="BJ159" s="75"/>
      <c r="BK159" s="82"/>
      <c r="BL159" s="75"/>
      <c r="BM159" s="82"/>
    </row>
    <row r="160" spans="1:65" ht="29.25" customHeight="1">
      <c r="A160" s="118">
        <v>154</v>
      </c>
      <c r="B160" s="115" t="s">
        <v>393</v>
      </c>
      <c r="C160" s="115" t="s">
        <v>425</v>
      </c>
      <c r="D160" s="1">
        <v>42579</v>
      </c>
      <c r="E160" s="115" t="s">
        <v>91</v>
      </c>
      <c r="F160" s="115" t="s">
        <v>60</v>
      </c>
      <c r="G160" s="116" t="s">
        <v>728</v>
      </c>
      <c r="H160" s="116" t="str">
        <f t="shared" si="69"/>
        <v>디렉토리 돌혹 페어 목차 추가를 위한 라벨스티커 제작</v>
      </c>
      <c r="I160" s="116" t="s">
        <v>729</v>
      </c>
      <c r="J160" s="18">
        <v>143000</v>
      </c>
      <c r="K160" s="117"/>
      <c r="L160" s="116"/>
      <c r="M160" s="116"/>
      <c r="N160" s="115"/>
      <c r="O160" s="115"/>
      <c r="P160" s="115"/>
      <c r="Q160" s="115"/>
      <c r="R160" s="59"/>
      <c r="S160" s="40"/>
      <c r="T160" s="117"/>
      <c r="U160" s="116"/>
      <c r="V160" s="116"/>
      <c r="W160" s="116"/>
      <c r="X160" s="40"/>
      <c r="Y160" s="117"/>
      <c r="Z160" s="116" t="s">
        <v>730</v>
      </c>
      <c r="AA160" s="115" t="s">
        <v>731</v>
      </c>
      <c r="AB160" s="116" t="s">
        <v>732</v>
      </c>
      <c r="AC160" s="116"/>
      <c r="AD160" s="1">
        <v>42579</v>
      </c>
      <c r="AE160" s="1"/>
      <c r="AF160" s="1">
        <v>42579</v>
      </c>
      <c r="AG160" s="18">
        <v>132000</v>
      </c>
      <c r="AH160" s="61">
        <f t="shared" si="70"/>
        <v>0.92307692307692313</v>
      </c>
      <c r="AI160" s="115"/>
      <c r="AJ160" s="48"/>
      <c r="AK160" s="115"/>
      <c r="AL160" s="115"/>
      <c r="AM160" s="115"/>
      <c r="AN160" s="119"/>
      <c r="AO160" s="115"/>
      <c r="AP160" s="14"/>
      <c r="AQ160" s="118" t="str">
        <f t="shared" si="71"/>
        <v>박혜수</v>
      </c>
      <c r="AR160" s="16">
        <v>42579</v>
      </c>
      <c r="AS160" s="16">
        <v>42579</v>
      </c>
      <c r="AT160" s="7"/>
      <c r="AU160" s="14"/>
      <c r="AV160" s="16">
        <v>42591</v>
      </c>
      <c r="AW160" s="14">
        <f>SUM(AG160-AU160)</f>
        <v>132000</v>
      </c>
      <c r="AX160" s="92"/>
      <c r="AY160" s="82"/>
      <c r="AZ160" s="75"/>
      <c r="BA160" s="82"/>
      <c r="BB160" s="75"/>
      <c r="BC160" s="82"/>
      <c r="BD160" s="75"/>
      <c r="BE160" s="82"/>
      <c r="BF160" s="75"/>
      <c r="BG160" s="82"/>
      <c r="BH160" s="75"/>
      <c r="BI160" s="82"/>
      <c r="BJ160" s="75"/>
      <c r="BK160" s="82"/>
      <c r="BL160" s="75"/>
      <c r="BM160" s="82"/>
    </row>
    <row r="161" spans="1:65" ht="29.25" customHeight="1">
      <c r="A161" s="118">
        <v>155</v>
      </c>
      <c r="B161" s="115" t="s">
        <v>139</v>
      </c>
      <c r="C161" s="115" t="s">
        <v>338</v>
      </c>
      <c r="D161" s="1">
        <v>42524</v>
      </c>
      <c r="E161" s="115" t="s">
        <v>52</v>
      </c>
      <c r="F161" s="115" t="s">
        <v>279</v>
      </c>
      <c r="G161" s="116" t="s">
        <v>715</v>
      </c>
      <c r="H161" s="116" t="str">
        <f t="shared" si="69"/>
        <v>웹툰아카이브시스템 구축(2차) 용역</v>
      </c>
      <c r="I161" s="116" t="s">
        <v>716</v>
      </c>
      <c r="J161" s="18">
        <v>191039000</v>
      </c>
      <c r="K161" s="117"/>
      <c r="L161" s="116"/>
      <c r="M161" s="20"/>
      <c r="N161" s="115"/>
      <c r="O161" s="115"/>
      <c r="P161" s="115"/>
      <c r="Q161" s="115"/>
      <c r="R161" s="59"/>
      <c r="S161" s="40"/>
      <c r="T161" s="117"/>
      <c r="U161" s="116"/>
      <c r="V161" s="116"/>
      <c r="W161" s="116"/>
      <c r="X161" s="40"/>
      <c r="Y161" s="117"/>
      <c r="Z161" s="116" t="s">
        <v>786</v>
      </c>
      <c r="AA161" s="115" t="s">
        <v>717</v>
      </c>
      <c r="AB161" s="116" t="s">
        <v>718</v>
      </c>
      <c r="AC161" s="116"/>
      <c r="AD161" s="1">
        <v>42584</v>
      </c>
      <c r="AE161" s="1">
        <v>42584</v>
      </c>
      <c r="AF161" s="1">
        <v>42763</v>
      </c>
      <c r="AG161" s="18">
        <v>187200000</v>
      </c>
      <c r="AH161" s="61">
        <f t="shared" si="70"/>
        <v>0.97990462680395107</v>
      </c>
      <c r="AI161" s="115"/>
      <c r="AJ161" s="16"/>
      <c r="AK161" s="115"/>
      <c r="AL161" s="115"/>
      <c r="AM161" s="115"/>
      <c r="AN161" s="119"/>
      <c r="AO161" s="115"/>
      <c r="AP161" s="50"/>
      <c r="AQ161" s="118" t="str">
        <f t="shared" si="71"/>
        <v>이규식</v>
      </c>
      <c r="AR161" s="16"/>
      <c r="AS161" s="16"/>
      <c r="AT161" s="7">
        <v>42618</v>
      </c>
      <c r="AU161" s="14">
        <v>131040000</v>
      </c>
      <c r="AV161" s="16"/>
      <c r="AW161" s="14"/>
      <c r="AX161" s="92"/>
      <c r="AY161" s="82"/>
      <c r="AZ161" s="75"/>
      <c r="BA161" s="82"/>
      <c r="BB161" s="75"/>
      <c r="BC161" s="82"/>
      <c r="BD161" s="75"/>
      <c r="BE161" s="82"/>
      <c r="BF161" s="75"/>
      <c r="BG161" s="82"/>
      <c r="BH161" s="75"/>
      <c r="BI161" s="82"/>
      <c r="BJ161" s="75"/>
      <c r="BK161" s="82"/>
      <c r="BL161" s="75"/>
      <c r="BM161" s="82"/>
    </row>
    <row r="162" spans="1:65" ht="29.25" customHeight="1">
      <c r="A162" s="118">
        <v>156</v>
      </c>
      <c r="B162" s="115" t="s">
        <v>139</v>
      </c>
      <c r="C162" s="115" t="s">
        <v>318</v>
      </c>
      <c r="D162" s="1">
        <v>42531</v>
      </c>
      <c r="E162" s="115" t="s">
        <v>52</v>
      </c>
      <c r="F162" s="115" t="s">
        <v>279</v>
      </c>
      <c r="G162" s="116" t="s">
        <v>720</v>
      </c>
      <c r="H162" s="116" t="str">
        <f>G162</f>
        <v>2016 한국만화걸작선 제작 및 유통 운영 용역</v>
      </c>
      <c r="I162" s="116" t="s">
        <v>719</v>
      </c>
      <c r="J162" s="18">
        <v>49283000</v>
      </c>
      <c r="K162" s="117"/>
      <c r="L162" s="116"/>
      <c r="M162" s="20"/>
      <c r="N162" s="115"/>
      <c r="O162" s="115"/>
      <c r="P162" s="115"/>
      <c r="Q162" s="115"/>
      <c r="R162" s="59"/>
      <c r="S162" s="40"/>
      <c r="T162" s="117"/>
      <c r="U162" s="116"/>
      <c r="V162" s="116"/>
      <c r="W162" s="116"/>
      <c r="X162" s="40"/>
      <c r="Y162" s="117"/>
      <c r="Z162" s="116" t="s">
        <v>158</v>
      </c>
      <c r="AA162" s="115" t="s">
        <v>159</v>
      </c>
      <c r="AB162" s="116" t="s">
        <v>160</v>
      </c>
      <c r="AC162" s="116"/>
      <c r="AD162" s="1">
        <v>42586</v>
      </c>
      <c r="AE162" s="1">
        <v>42586</v>
      </c>
      <c r="AF162" s="1">
        <v>42713</v>
      </c>
      <c r="AG162" s="18">
        <v>49000000</v>
      </c>
      <c r="AH162" s="61">
        <f t="shared" si="70"/>
        <v>0.9942576547693931</v>
      </c>
      <c r="AI162" s="115"/>
      <c r="AJ162" s="48"/>
      <c r="AK162" s="115"/>
      <c r="AL162" s="115"/>
      <c r="AM162" s="115"/>
      <c r="AN162" s="119"/>
      <c r="AO162" s="115"/>
      <c r="AP162" s="14"/>
      <c r="AQ162" s="118" t="str">
        <f t="shared" si="71"/>
        <v>심리나</v>
      </c>
      <c r="AR162" s="16"/>
      <c r="AS162" s="16"/>
      <c r="AT162" s="7">
        <v>42598</v>
      </c>
      <c r="AU162" s="14">
        <v>33598480</v>
      </c>
      <c r="AV162" s="16"/>
      <c r="AW162" s="14"/>
      <c r="AX162" s="92"/>
      <c r="AY162" s="82"/>
      <c r="AZ162" s="75"/>
      <c r="BA162" s="82"/>
      <c r="BB162" s="75"/>
      <c r="BC162" s="82"/>
      <c r="BD162" s="75"/>
      <c r="BE162" s="82"/>
      <c r="BF162" s="75"/>
      <c r="BG162" s="82"/>
      <c r="BH162" s="75"/>
      <c r="BI162" s="82"/>
      <c r="BJ162" s="75"/>
      <c r="BK162" s="82"/>
      <c r="BL162" s="75"/>
      <c r="BM162" s="82"/>
    </row>
    <row r="163" spans="1:65" ht="29.25" customHeight="1">
      <c r="A163" s="118">
        <v>157</v>
      </c>
      <c r="B163" s="115" t="s">
        <v>393</v>
      </c>
      <c r="C163" s="115" t="s">
        <v>615</v>
      </c>
      <c r="D163" s="1">
        <v>42587</v>
      </c>
      <c r="E163" s="115" t="s">
        <v>91</v>
      </c>
      <c r="F163" s="115" t="s">
        <v>60</v>
      </c>
      <c r="G163" s="116" t="s">
        <v>765</v>
      </c>
      <c r="H163" s="116" t="str">
        <f>G163</f>
        <v>제19회 부천국제만화축제 VIP용 「여월농업공원 꿀」 구입</v>
      </c>
      <c r="I163" s="116" t="s">
        <v>770</v>
      </c>
      <c r="J163" s="18">
        <v>975000</v>
      </c>
      <c r="K163" s="117"/>
      <c r="L163" s="116"/>
      <c r="M163" s="20"/>
      <c r="N163" s="115"/>
      <c r="O163" s="115"/>
      <c r="P163" s="115"/>
      <c r="Q163" s="115"/>
      <c r="R163" s="59"/>
      <c r="S163" s="40"/>
      <c r="T163" s="117"/>
      <c r="U163" s="116"/>
      <c r="V163" s="116"/>
      <c r="W163" s="116"/>
      <c r="X163" s="40"/>
      <c r="Y163" s="117"/>
      <c r="Z163" s="116" t="s">
        <v>766</v>
      </c>
      <c r="AA163" s="115" t="s">
        <v>767</v>
      </c>
      <c r="AB163" s="116" t="s">
        <v>768</v>
      </c>
      <c r="AC163" s="116"/>
      <c r="AD163" s="1">
        <v>42587</v>
      </c>
      <c r="AE163" s="1"/>
      <c r="AF163" s="1">
        <v>42594</v>
      </c>
      <c r="AG163" s="18">
        <v>975000</v>
      </c>
      <c r="AH163" s="61">
        <f t="shared" si="70"/>
        <v>1</v>
      </c>
      <c r="AI163" s="115"/>
      <c r="AJ163" s="48"/>
      <c r="AK163" s="115"/>
      <c r="AL163" s="115"/>
      <c r="AM163" s="115"/>
      <c r="AN163" s="119"/>
      <c r="AO163" s="115"/>
      <c r="AP163" s="14"/>
      <c r="AQ163" s="118" t="str">
        <f t="shared" si="71"/>
        <v>김준호</v>
      </c>
      <c r="AR163" s="16">
        <v>42587</v>
      </c>
      <c r="AS163" s="16">
        <v>42587</v>
      </c>
      <c r="AT163" s="7"/>
      <c r="AU163" s="14"/>
      <c r="AV163" s="16">
        <v>42598</v>
      </c>
      <c r="AW163" s="14">
        <f>SUM(AG163-AU163)</f>
        <v>975000</v>
      </c>
      <c r="AX163" s="92"/>
      <c r="AY163" s="82"/>
      <c r="AZ163" s="75"/>
      <c r="BA163" s="82"/>
      <c r="BB163" s="75"/>
      <c r="BC163" s="82"/>
      <c r="BD163" s="75"/>
      <c r="BE163" s="82"/>
      <c r="BF163" s="75"/>
      <c r="BG163" s="82"/>
      <c r="BH163" s="75"/>
      <c r="BI163" s="82"/>
      <c r="BJ163" s="75"/>
      <c r="BK163" s="82"/>
      <c r="BL163" s="75"/>
      <c r="BM163" s="82"/>
    </row>
    <row r="164" spans="1:65" ht="29.25" customHeight="1">
      <c r="A164" s="118">
        <v>158</v>
      </c>
      <c r="B164" s="115" t="s">
        <v>393</v>
      </c>
      <c r="C164" s="115" t="s">
        <v>615</v>
      </c>
      <c r="D164" s="1">
        <v>42587</v>
      </c>
      <c r="E164" s="115" t="s">
        <v>91</v>
      </c>
      <c r="F164" s="115" t="s">
        <v>60</v>
      </c>
      <c r="G164" s="116" t="s">
        <v>769</v>
      </c>
      <c r="H164" s="116" t="str">
        <f>G164</f>
        <v>제19회 부천국제만화축제 VIP기념품 용 「복숭아 잼」 구입</v>
      </c>
      <c r="I164" s="116" t="s">
        <v>771</v>
      </c>
      <c r="J164" s="18">
        <v>975000</v>
      </c>
      <c r="K164" s="117"/>
      <c r="L164" s="116"/>
      <c r="M164" s="20"/>
      <c r="N164" s="115"/>
      <c r="O164" s="115"/>
      <c r="P164" s="115"/>
      <c r="Q164" s="115"/>
      <c r="R164" s="59"/>
      <c r="S164" s="40"/>
      <c r="T164" s="117"/>
      <c r="U164" s="116"/>
      <c r="V164" s="116"/>
      <c r="W164" s="116"/>
      <c r="X164" s="40"/>
      <c r="Y164" s="117"/>
      <c r="Z164" s="116" t="s">
        <v>772</v>
      </c>
      <c r="AA164" s="115" t="s">
        <v>773</v>
      </c>
      <c r="AB164" s="116" t="s">
        <v>774</v>
      </c>
      <c r="AC164" s="116"/>
      <c r="AD164" s="1">
        <v>42587</v>
      </c>
      <c r="AE164" s="1"/>
      <c r="AF164" s="1">
        <v>42594</v>
      </c>
      <c r="AG164" s="18">
        <v>975000</v>
      </c>
      <c r="AH164" s="61">
        <f t="shared" si="70"/>
        <v>1</v>
      </c>
      <c r="AI164" s="115"/>
      <c r="AJ164" s="48"/>
      <c r="AK164" s="115"/>
      <c r="AL164" s="115"/>
      <c r="AM164" s="115"/>
      <c r="AN164" s="119"/>
      <c r="AO164" s="115"/>
      <c r="AP164" s="14"/>
      <c r="AQ164" s="118" t="str">
        <f t="shared" si="71"/>
        <v>김준호</v>
      </c>
      <c r="AR164" s="16">
        <v>42587</v>
      </c>
      <c r="AS164" s="16">
        <v>42587</v>
      </c>
      <c r="AT164" s="7"/>
      <c r="AU164" s="14"/>
      <c r="AV164" s="16">
        <v>42598</v>
      </c>
      <c r="AW164" s="14">
        <f>SUM(AG164-AU164)</f>
        <v>975000</v>
      </c>
      <c r="AX164" s="92"/>
      <c r="AY164" s="82"/>
      <c r="AZ164" s="75"/>
      <c r="BA164" s="82"/>
      <c r="BB164" s="75"/>
      <c r="BC164" s="82"/>
      <c r="BD164" s="75"/>
      <c r="BE164" s="82"/>
      <c r="BF164" s="75"/>
      <c r="BG164" s="82"/>
      <c r="BH164" s="75"/>
      <c r="BI164" s="82"/>
      <c r="BJ164" s="75"/>
      <c r="BK164" s="82"/>
      <c r="BL164" s="75"/>
      <c r="BM164" s="82"/>
    </row>
    <row r="165" spans="1:65" ht="29.25" customHeight="1">
      <c r="A165" s="118">
        <v>159</v>
      </c>
      <c r="B165" s="115" t="s">
        <v>83</v>
      </c>
      <c r="C165" s="115" t="s">
        <v>176</v>
      </c>
      <c r="D165" s="1">
        <v>42598</v>
      </c>
      <c r="E165" s="115" t="s">
        <v>91</v>
      </c>
      <c r="F165" s="115" t="s">
        <v>60</v>
      </c>
      <c r="G165" s="116" t="s">
        <v>790</v>
      </c>
      <c r="H165" s="116" t="str">
        <f t="shared" ref="H165:H169" si="73">G165</f>
        <v>박물관 고객용 사물함 디지털 도어락 구입</v>
      </c>
      <c r="I165" s="116" t="s">
        <v>791</v>
      </c>
      <c r="J165" s="18">
        <v>264000</v>
      </c>
      <c r="K165" s="117"/>
      <c r="L165" s="116"/>
      <c r="M165" s="20"/>
      <c r="N165" s="115"/>
      <c r="O165" s="115"/>
      <c r="P165" s="115"/>
      <c r="Q165" s="115"/>
      <c r="R165" s="59"/>
      <c r="S165" s="40"/>
      <c r="T165" s="117"/>
      <c r="U165" s="116"/>
      <c r="V165" s="116"/>
      <c r="W165" s="116"/>
      <c r="X165" s="40"/>
      <c r="Y165" s="117"/>
      <c r="Z165" s="116" t="s">
        <v>792</v>
      </c>
      <c r="AA165" s="115" t="s">
        <v>793</v>
      </c>
      <c r="AB165" s="116" t="s">
        <v>794</v>
      </c>
      <c r="AC165" s="116"/>
      <c r="AD165" s="1">
        <v>42598</v>
      </c>
      <c r="AE165" s="1"/>
      <c r="AF165" s="1">
        <v>42613</v>
      </c>
      <c r="AG165" s="18">
        <v>244200</v>
      </c>
      <c r="AH165" s="61">
        <f t="shared" si="70"/>
        <v>0.92500000000000004</v>
      </c>
      <c r="AI165" s="115"/>
      <c r="AJ165" s="48"/>
      <c r="AK165" s="115"/>
      <c r="AL165" s="115"/>
      <c r="AM165" s="115"/>
      <c r="AN165" s="119"/>
      <c r="AO165" s="115"/>
      <c r="AP165" s="14"/>
      <c r="AQ165" s="118" t="str">
        <f t="shared" si="71"/>
        <v>방희정</v>
      </c>
      <c r="AR165" s="16">
        <v>42613</v>
      </c>
      <c r="AS165" s="16">
        <v>42613</v>
      </c>
      <c r="AT165" s="7"/>
      <c r="AU165" s="14"/>
      <c r="AV165" s="16">
        <v>42625</v>
      </c>
      <c r="AW165" s="14">
        <f>SUM(AG165-AU165)</f>
        <v>244200</v>
      </c>
      <c r="AX165" s="92"/>
      <c r="AY165" s="82"/>
      <c r="AZ165" s="75"/>
      <c r="BA165" s="82"/>
      <c r="BB165" s="75"/>
      <c r="BC165" s="82"/>
      <c r="BD165" s="75"/>
      <c r="BE165" s="82"/>
      <c r="BF165" s="75"/>
      <c r="BG165" s="82"/>
      <c r="BH165" s="75"/>
      <c r="BI165" s="82"/>
      <c r="BJ165" s="75"/>
      <c r="BK165" s="82"/>
      <c r="BL165" s="75"/>
      <c r="BM165" s="82"/>
    </row>
    <row r="166" spans="1:65" ht="29.25" customHeight="1">
      <c r="A166" s="118">
        <v>160</v>
      </c>
      <c r="B166" s="115" t="s">
        <v>58</v>
      </c>
      <c r="C166" s="115" t="s">
        <v>237</v>
      </c>
      <c r="D166" s="1">
        <v>42563</v>
      </c>
      <c r="E166" s="115" t="s">
        <v>52</v>
      </c>
      <c r="F166" s="115" t="s">
        <v>60</v>
      </c>
      <c r="G166" s="116" t="s">
        <v>781</v>
      </c>
      <c r="H166" s="116" t="str">
        <f t="shared" si="73"/>
        <v>「웹툰의 글로벌시장 진출을 통한 일자리 창출사업」외국어 전문번역 용역</v>
      </c>
      <c r="I166" s="116" t="s">
        <v>782</v>
      </c>
      <c r="J166" s="18">
        <v>4700000</v>
      </c>
      <c r="K166" s="117"/>
      <c r="L166" s="116"/>
      <c r="M166" s="116"/>
      <c r="N166" s="115"/>
      <c r="O166" s="115"/>
      <c r="P166" s="115"/>
      <c r="Q166" s="115"/>
      <c r="R166" s="59"/>
      <c r="S166" s="40"/>
      <c r="T166" s="117"/>
      <c r="U166" s="116"/>
      <c r="V166" s="116"/>
      <c r="W166" s="116"/>
      <c r="X166" s="40"/>
      <c r="Y166" s="117"/>
      <c r="Z166" s="116" t="s">
        <v>783</v>
      </c>
      <c r="AA166" s="115" t="s">
        <v>784</v>
      </c>
      <c r="AB166" s="116" t="s">
        <v>785</v>
      </c>
      <c r="AC166" s="116"/>
      <c r="AD166" s="1">
        <v>42604</v>
      </c>
      <c r="AE166" s="1">
        <v>42604</v>
      </c>
      <c r="AF166" s="1">
        <v>42735</v>
      </c>
      <c r="AG166" s="18">
        <v>4257000</v>
      </c>
      <c r="AH166" s="61">
        <f t="shared" si="70"/>
        <v>0.90574468085106385</v>
      </c>
      <c r="AI166" s="115"/>
      <c r="AJ166" s="48"/>
      <c r="AK166" s="115"/>
      <c r="AL166" s="115"/>
      <c r="AM166" s="115"/>
      <c r="AN166" s="119"/>
      <c r="AO166" s="115"/>
      <c r="AP166" s="14"/>
      <c r="AQ166" s="118" t="str">
        <f t="shared" si="71"/>
        <v>서희진</v>
      </c>
      <c r="AR166" s="16"/>
      <c r="AS166" s="16"/>
      <c r="AT166" s="7"/>
      <c r="AU166" s="14"/>
      <c r="AV166" s="16"/>
      <c r="AW166" s="14"/>
      <c r="AX166" s="16">
        <v>42619</v>
      </c>
      <c r="AY166" s="14">
        <v>211200</v>
      </c>
      <c r="AZ166" s="75"/>
      <c r="BA166" s="82"/>
      <c r="BB166" s="75"/>
      <c r="BC166" s="82"/>
      <c r="BD166" s="75"/>
      <c r="BE166" s="82"/>
      <c r="BF166" s="75"/>
      <c r="BG166" s="82"/>
      <c r="BH166" s="75"/>
      <c r="BI166" s="82"/>
      <c r="BJ166" s="75"/>
      <c r="BK166" s="82"/>
      <c r="BL166" s="75"/>
      <c r="BM166" s="82"/>
    </row>
    <row r="167" spans="1:65" ht="29.25" customHeight="1">
      <c r="A167" s="118">
        <v>161</v>
      </c>
      <c r="B167" s="115" t="s">
        <v>83</v>
      </c>
      <c r="C167" s="115" t="s">
        <v>205</v>
      </c>
      <c r="D167" s="1">
        <v>42615</v>
      </c>
      <c r="E167" s="115" t="s">
        <v>52</v>
      </c>
      <c r="F167" s="115" t="s">
        <v>60</v>
      </c>
      <c r="G167" s="116" t="s">
        <v>797</v>
      </c>
      <c r="H167" s="116" t="str">
        <f t="shared" si="73"/>
        <v>박기정전 준비를 위한 작가 인터뷰 6mm테이프 영상 디지털 파일 변환</v>
      </c>
      <c r="I167" s="116" t="s">
        <v>798</v>
      </c>
      <c r="J167" s="18">
        <v>217800</v>
      </c>
      <c r="K167" s="117"/>
      <c r="L167" s="116"/>
      <c r="M167" s="116"/>
      <c r="N167" s="115"/>
      <c r="O167" s="115"/>
      <c r="P167" s="115"/>
      <c r="Q167" s="115"/>
      <c r="R167" s="59"/>
      <c r="S167" s="40"/>
      <c r="T167" s="117"/>
      <c r="U167" s="116"/>
      <c r="V167" s="116"/>
      <c r="W167" s="116"/>
      <c r="X167" s="40"/>
      <c r="Y167" s="117"/>
      <c r="Z167" s="116" t="s">
        <v>799</v>
      </c>
      <c r="AA167" s="115" t="s">
        <v>800</v>
      </c>
      <c r="AB167" s="116" t="s">
        <v>801</v>
      </c>
      <c r="AC167" s="116"/>
      <c r="AD167" s="1">
        <v>42615</v>
      </c>
      <c r="AE167" s="1">
        <v>42615</v>
      </c>
      <c r="AF167" s="1">
        <v>42626</v>
      </c>
      <c r="AG167" s="18">
        <v>198000</v>
      </c>
      <c r="AH167" s="61">
        <f t="shared" si="70"/>
        <v>0.90909090909090906</v>
      </c>
      <c r="AI167" s="115"/>
      <c r="AJ167" s="48"/>
      <c r="AK167" s="115"/>
      <c r="AL167" s="115"/>
      <c r="AM167" s="115"/>
      <c r="AN167" s="119"/>
      <c r="AO167" s="115"/>
      <c r="AP167" s="14"/>
      <c r="AQ167" s="118" t="str">
        <f t="shared" si="71"/>
        <v>서정임</v>
      </c>
      <c r="AR167" s="16">
        <v>42622</v>
      </c>
      <c r="AS167" s="16">
        <v>42622</v>
      </c>
      <c r="AT167" s="7"/>
      <c r="AU167" s="14"/>
      <c r="AV167" s="16">
        <v>42632</v>
      </c>
      <c r="AW167" s="14">
        <f>SUM(AG167-AU167)</f>
        <v>198000</v>
      </c>
      <c r="AX167" s="16"/>
      <c r="AY167" s="84"/>
      <c r="AZ167" s="75"/>
      <c r="BA167" s="82"/>
      <c r="BB167" s="75"/>
      <c r="BC167" s="82"/>
      <c r="BD167" s="75"/>
      <c r="BE167" s="82"/>
      <c r="BF167" s="75"/>
      <c r="BG167" s="82"/>
      <c r="BH167" s="75"/>
      <c r="BI167" s="82"/>
      <c r="BJ167" s="75"/>
      <c r="BK167" s="82"/>
      <c r="BL167" s="75"/>
      <c r="BM167" s="82"/>
    </row>
    <row r="168" spans="1:65" ht="29.25" customHeight="1">
      <c r="A168" s="118">
        <v>162</v>
      </c>
      <c r="B168" s="115" t="s">
        <v>407</v>
      </c>
      <c r="C168" s="115" t="s">
        <v>408</v>
      </c>
      <c r="D168" s="1">
        <v>42607</v>
      </c>
      <c r="E168" s="115" t="s">
        <v>52</v>
      </c>
      <c r="F168" s="115" t="s">
        <v>60</v>
      </c>
      <c r="G168" s="116" t="s">
        <v>802</v>
      </c>
      <c r="H168" s="116" t="str">
        <f t="shared" si="73"/>
        <v>조직 및 인력운영계획 수립 연구 용역</v>
      </c>
      <c r="I168" s="116" t="s">
        <v>458</v>
      </c>
      <c r="J168" s="18">
        <v>12000000</v>
      </c>
      <c r="K168" s="117"/>
      <c r="L168" s="116"/>
      <c r="M168" s="116"/>
      <c r="N168" s="115"/>
      <c r="O168" s="115"/>
      <c r="P168" s="115"/>
      <c r="Q168" s="115"/>
      <c r="R168" s="59"/>
      <c r="S168" s="40"/>
      <c r="T168" s="117"/>
      <c r="U168" s="116"/>
      <c r="V168" s="116"/>
      <c r="W168" s="116"/>
      <c r="X168" s="40"/>
      <c r="Y168" s="117"/>
      <c r="Z168" s="116" t="s">
        <v>803</v>
      </c>
      <c r="AA168" s="115" t="s">
        <v>804</v>
      </c>
      <c r="AB168" s="116" t="s">
        <v>805</v>
      </c>
      <c r="AC168" s="116"/>
      <c r="AD168" s="1">
        <v>42619</v>
      </c>
      <c r="AE168" s="1">
        <v>42619</v>
      </c>
      <c r="AF168" s="1">
        <v>42678</v>
      </c>
      <c r="AG168" s="18">
        <v>11000000</v>
      </c>
      <c r="AH168" s="61">
        <f t="shared" si="70"/>
        <v>0.91666666666666663</v>
      </c>
      <c r="AI168" s="115"/>
      <c r="AJ168" s="48"/>
      <c r="AK168" s="115"/>
      <c r="AL168" s="115"/>
      <c r="AM168" s="115"/>
      <c r="AN168" s="119"/>
      <c r="AO168" s="115"/>
      <c r="AP168" s="14"/>
      <c r="AQ168" s="118" t="str">
        <f t="shared" si="71"/>
        <v>강은혜</v>
      </c>
      <c r="AR168" s="16"/>
      <c r="AS168" s="16"/>
      <c r="AT168" s="7"/>
      <c r="AU168" s="14"/>
      <c r="AV168" s="16"/>
      <c r="AW168" s="14"/>
      <c r="AX168" s="16"/>
      <c r="AY168" s="84"/>
      <c r="AZ168" s="75"/>
      <c r="BA168" s="82"/>
      <c r="BB168" s="75"/>
      <c r="BC168" s="82"/>
      <c r="BD168" s="75"/>
      <c r="BE168" s="82"/>
      <c r="BF168" s="75"/>
      <c r="BG168" s="82"/>
      <c r="BH168" s="75"/>
      <c r="BI168" s="82"/>
      <c r="BJ168" s="75"/>
      <c r="BK168" s="82"/>
      <c r="BL168" s="75"/>
      <c r="BM168" s="82"/>
    </row>
    <row r="169" spans="1:65" ht="29.25" customHeight="1">
      <c r="A169" s="118">
        <v>163</v>
      </c>
      <c r="B169" s="115" t="s">
        <v>505</v>
      </c>
      <c r="C169" s="115" t="s">
        <v>90</v>
      </c>
      <c r="D169" s="1">
        <v>42622</v>
      </c>
      <c r="E169" s="115" t="s">
        <v>52</v>
      </c>
      <c r="F169" s="115" t="s">
        <v>60</v>
      </c>
      <c r="G169" s="116" t="s">
        <v>806</v>
      </c>
      <c r="H169" s="116" t="str">
        <f t="shared" si="73"/>
        <v>찾아가는 만화박물관 : 2016조이올팍페스티벌 홍보부스 제작 설치 용역</v>
      </c>
      <c r="I169" s="116" t="s">
        <v>807</v>
      </c>
      <c r="J169" s="18">
        <v>5390000</v>
      </c>
      <c r="K169" s="117"/>
      <c r="L169" s="116"/>
      <c r="M169" s="20"/>
      <c r="N169" s="115"/>
      <c r="O169" s="115"/>
      <c r="P169" s="115"/>
      <c r="Q169" s="115"/>
      <c r="R169" s="59"/>
      <c r="S169" s="40"/>
      <c r="T169" s="117"/>
      <c r="U169" s="116"/>
      <c r="V169" s="116"/>
      <c r="W169" s="116"/>
      <c r="X169" s="40"/>
      <c r="Y169" s="117"/>
      <c r="Z169" s="116" t="s">
        <v>305</v>
      </c>
      <c r="AA169" s="115" t="s">
        <v>306</v>
      </c>
      <c r="AB169" s="116" t="s">
        <v>367</v>
      </c>
      <c r="AC169" s="116"/>
      <c r="AD169" s="1">
        <v>42632</v>
      </c>
      <c r="AE169" s="1">
        <v>42632</v>
      </c>
      <c r="AF169" s="1">
        <v>42640</v>
      </c>
      <c r="AG169" s="18">
        <v>5005000</v>
      </c>
      <c r="AH169" s="61">
        <f t="shared" si="70"/>
        <v>0.9285714285714286</v>
      </c>
      <c r="AI169" s="115"/>
      <c r="AJ169" s="48"/>
      <c r="AK169" s="115"/>
      <c r="AL169" s="115"/>
      <c r="AM169" s="115"/>
      <c r="AN169" s="119"/>
      <c r="AO169" s="115"/>
      <c r="AP169" s="14"/>
      <c r="AQ169" s="118" t="str">
        <f t="shared" si="71"/>
        <v>배은영</v>
      </c>
      <c r="AR169" s="16">
        <v>42639</v>
      </c>
      <c r="AS169" s="16">
        <v>42639</v>
      </c>
      <c r="AT169" s="7"/>
      <c r="AU169" s="14"/>
      <c r="AV169" s="16">
        <v>42642</v>
      </c>
      <c r="AW169" s="14">
        <f>SUM(AG169-AU169)</f>
        <v>5005000</v>
      </c>
      <c r="AX169" s="92"/>
      <c r="AY169" s="82"/>
      <c r="AZ169" s="75"/>
      <c r="BA169" s="82"/>
      <c r="BB169" s="75"/>
      <c r="BC169" s="82"/>
      <c r="BD169" s="75"/>
      <c r="BE169" s="82"/>
      <c r="BF169" s="75"/>
      <c r="BG169" s="82"/>
      <c r="BH169" s="75"/>
      <c r="BI169" s="82"/>
      <c r="BJ169" s="75"/>
      <c r="BK169" s="82"/>
      <c r="BL169" s="75"/>
      <c r="BM169" s="82"/>
    </row>
    <row r="170" spans="1:65" ht="29.25" customHeight="1">
      <c r="A170" s="118">
        <v>164</v>
      </c>
      <c r="B170" s="115" t="s">
        <v>83</v>
      </c>
      <c r="C170" s="115" t="s">
        <v>259</v>
      </c>
      <c r="D170" s="1">
        <v>42634</v>
      </c>
      <c r="E170" s="115" t="s">
        <v>91</v>
      </c>
      <c r="F170" s="115" t="s">
        <v>289</v>
      </c>
      <c r="G170" s="116" t="s">
        <v>679</v>
      </c>
      <c r="H170" s="116" t="str">
        <f>G170</f>
        <v>한국만화박물관 상설체험교육교재(툰토이 교구) 구입</v>
      </c>
      <c r="I170" s="116" t="s">
        <v>810</v>
      </c>
      <c r="J170" s="18">
        <v>1800000</v>
      </c>
      <c r="K170" s="117"/>
      <c r="L170" s="116"/>
      <c r="M170" s="20"/>
      <c r="N170" s="115"/>
      <c r="O170" s="115"/>
      <c r="P170" s="115"/>
      <c r="Q170" s="115"/>
      <c r="R170" s="42"/>
      <c r="S170" s="42"/>
      <c r="T170" s="117"/>
      <c r="U170" s="116"/>
      <c r="V170" s="116"/>
      <c r="W170" s="116"/>
      <c r="X170" s="40"/>
      <c r="Y170" s="117"/>
      <c r="Z170" s="116" t="s">
        <v>508</v>
      </c>
      <c r="AA170" s="115" t="s">
        <v>510</v>
      </c>
      <c r="AB170" s="116" t="s">
        <v>509</v>
      </c>
      <c r="AC170" s="116"/>
      <c r="AD170" s="1">
        <v>42636</v>
      </c>
      <c r="AE170" s="1"/>
      <c r="AF170" s="1">
        <v>42641</v>
      </c>
      <c r="AG170" s="18">
        <v>1600000</v>
      </c>
      <c r="AH170" s="61">
        <f>SUM(AG170/J170)</f>
        <v>0.88888888888888884</v>
      </c>
      <c r="AI170" s="115"/>
      <c r="AJ170" s="48"/>
      <c r="AK170" s="115"/>
      <c r="AL170" s="115"/>
      <c r="AM170" s="115"/>
      <c r="AN170" s="119"/>
      <c r="AO170" s="115"/>
      <c r="AP170" s="14"/>
      <c r="AQ170" s="118" t="str">
        <f>C170</f>
        <v>김현재</v>
      </c>
      <c r="AR170" s="16">
        <v>42641</v>
      </c>
      <c r="AS170" s="16">
        <v>42641</v>
      </c>
      <c r="AT170" s="7"/>
      <c r="AU170" s="14"/>
      <c r="AV170" s="16"/>
      <c r="AW170" s="14"/>
      <c r="AX170" s="92"/>
      <c r="AY170" s="82"/>
      <c r="AZ170" s="75"/>
      <c r="BA170" s="82"/>
      <c r="BB170" s="75"/>
      <c r="BC170" s="82"/>
      <c r="BD170" s="75"/>
      <c r="BE170" s="82"/>
      <c r="BF170" s="75"/>
      <c r="BG170" s="82"/>
      <c r="BH170" s="75"/>
      <c r="BI170" s="82"/>
      <c r="BJ170" s="75"/>
      <c r="BK170" s="82"/>
      <c r="BL170" s="75"/>
      <c r="BM170" s="82"/>
    </row>
    <row r="171" spans="1:65" ht="29.25" customHeight="1">
      <c r="A171" s="118">
        <v>165</v>
      </c>
      <c r="B171" s="115" t="s">
        <v>83</v>
      </c>
      <c r="C171" s="115" t="s">
        <v>259</v>
      </c>
      <c r="D171" s="1">
        <v>42635</v>
      </c>
      <c r="E171" s="115" t="s">
        <v>91</v>
      </c>
      <c r="F171" s="115" t="s">
        <v>226</v>
      </c>
      <c r="G171" s="116" t="s">
        <v>808</v>
      </c>
      <c r="H171" s="116" t="str">
        <f t="shared" ref="H171:H174" si="74">G171</f>
        <v>한국만화박물관 상설체험교육교재(거울잔상 애니 교구) 구입</v>
      </c>
      <c r="I171" s="116" t="s">
        <v>809</v>
      </c>
      <c r="J171" s="18">
        <v>1925000</v>
      </c>
      <c r="K171" s="117"/>
      <c r="L171" s="116"/>
      <c r="M171" s="20"/>
      <c r="N171" s="115"/>
      <c r="O171" s="115"/>
      <c r="P171" s="115"/>
      <c r="Q171" s="115"/>
      <c r="R171" s="59"/>
      <c r="S171" s="40"/>
      <c r="T171" s="117"/>
      <c r="U171" s="116"/>
      <c r="V171" s="116"/>
      <c r="W171" s="116"/>
      <c r="X171" s="40"/>
      <c r="Y171" s="117"/>
      <c r="Z171" s="116" t="s">
        <v>229</v>
      </c>
      <c r="AA171" s="115" t="s">
        <v>230</v>
      </c>
      <c r="AB171" s="116" t="s">
        <v>231</v>
      </c>
      <c r="AC171" s="116"/>
      <c r="AD171" s="1">
        <v>42636</v>
      </c>
      <c r="AE171" s="1"/>
      <c r="AF171" s="1">
        <v>42647</v>
      </c>
      <c r="AG171" s="18">
        <v>1732500</v>
      </c>
      <c r="AH171" s="61">
        <f t="shared" ref="AH171:AH172" si="75">SUM(AG171/J171)</f>
        <v>0.9</v>
      </c>
      <c r="AI171" s="115"/>
      <c r="AJ171" s="48"/>
      <c r="AK171" s="115"/>
      <c r="AL171" s="115"/>
      <c r="AM171" s="115"/>
      <c r="AN171" s="119"/>
      <c r="AO171" s="115"/>
      <c r="AP171" s="14"/>
      <c r="AQ171" s="118" t="str">
        <f t="shared" ref="AQ171:AQ174" si="76">C171</f>
        <v>김현재</v>
      </c>
      <c r="AR171" s="16">
        <v>42642</v>
      </c>
      <c r="AS171" s="16">
        <v>42642</v>
      </c>
      <c r="AT171" s="7"/>
      <c r="AU171" s="14"/>
      <c r="AV171" s="16"/>
      <c r="AW171" s="14"/>
      <c r="AX171" s="92"/>
      <c r="AY171" s="82"/>
      <c r="AZ171" s="75"/>
      <c r="BA171" s="82"/>
      <c r="BB171" s="75"/>
      <c r="BC171" s="82"/>
      <c r="BD171" s="75"/>
      <c r="BE171" s="82"/>
      <c r="BF171" s="75"/>
      <c r="BG171" s="82"/>
      <c r="BH171" s="75"/>
      <c r="BI171" s="82"/>
      <c r="BJ171" s="75"/>
      <c r="BK171" s="82"/>
      <c r="BL171" s="75"/>
      <c r="BM171" s="82"/>
    </row>
    <row r="172" spans="1:65" ht="29.25" customHeight="1">
      <c r="A172" s="118">
        <v>166</v>
      </c>
      <c r="B172" s="115" t="s">
        <v>83</v>
      </c>
      <c r="C172" s="115" t="s">
        <v>259</v>
      </c>
      <c r="D172" s="1">
        <v>42635</v>
      </c>
      <c r="E172" s="115" t="s">
        <v>52</v>
      </c>
      <c r="F172" s="115" t="s">
        <v>60</v>
      </c>
      <c r="G172" s="116" t="s">
        <v>813</v>
      </c>
      <c r="H172" s="116" t="str">
        <f t="shared" si="74"/>
        <v>2016 한국만화박물관 가을 이벤트 행사 용역</v>
      </c>
      <c r="I172" s="116" t="s">
        <v>391</v>
      </c>
      <c r="J172" s="18">
        <v>3520000</v>
      </c>
      <c r="K172" s="117"/>
      <c r="L172" s="116"/>
      <c r="M172" s="20"/>
      <c r="N172" s="115"/>
      <c r="O172" s="115"/>
      <c r="P172" s="115"/>
      <c r="Q172" s="115"/>
      <c r="R172" s="59"/>
      <c r="S172" s="40"/>
      <c r="T172" s="117"/>
      <c r="U172" s="116"/>
      <c r="V172" s="116"/>
      <c r="W172" s="116"/>
      <c r="X172" s="40"/>
      <c r="Y172" s="117"/>
      <c r="Z172" s="116" t="s">
        <v>590</v>
      </c>
      <c r="AA172" s="115" t="s">
        <v>593</v>
      </c>
      <c r="AB172" s="116" t="s">
        <v>591</v>
      </c>
      <c r="AC172" s="116"/>
      <c r="AD172" s="1">
        <v>42639</v>
      </c>
      <c r="AE172" s="1">
        <v>42639</v>
      </c>
      <c r="AF172" s="1">
        <v>42662</v>
      </c>
      <c r="AG172" s="18">
        <v>3300000</v>
      </c>
      <c r="AH172" s="61">
        <f t="shared" si="75"/>
        <v>0.9375</v>
      </c>
      <c r="AI172" s="115"/>
      <c r="AJ172" s="48"/>
      <c r="AK172" s="115"/>
      <c r="AL172" s="115"/>
      <c r="AM172" s="115"/>
      <c r="AN172" s="119"/>
      <c r="AO172" s="115"/>
      <c r="AP172" s="14"/>
      <c r="AQ172" s="118" t="str">
        <f t="shared" si="76"/>
        <v>김현재</v>
      </c>
      <c r="AR172" s="16"/>
      <c r="AS172" s="16"/>
      <c r="AT172" s="7"/>
      <c r="AU172" s="14"/>
      <c r="AV172" s="16"/>
      <c r="AW172" s="14"/>
      <c r="AX172" s="92"/>
      <c r="AY172" s="82"/>
      <c r="AZ172" s="75"/>
      <c r="BA172" s="82"/>
      <c r="BB172" s="75"/>
      <c r="BC172" s="82"/>
      <c r="BD172" s="75"/>
      <c r="BE172" s="82"/>
      <c r="BF172" s="75"/>
      <c r="BG172" s="82"/>
      <c r="BH172" s="75"/>
      <c r="BI172" s="82"/>
      <c r="BJ172" s="75"/>
      <c r="BK172" s="82"/>
      <c r="BL172" s="75"/>
      <c r="BM172" s="82"/>
    </row>
    <row r="173" spans="1:65" ht="29.25" customHeight="1">
      <c r="A173" s="118">
        <v>167</v>
      </c>
      <c r="B173" s="115" t="s">
        <v>505</v>
      </c>
      <c r="C173" s="115" t="s">
        <v>134</v>
      </c>
      <c r="D173" s="1">
        <v>42621</v>
      </c>
      <c r="E173" s="115" t="s">
        <v>195</v>
      </c>
      <c r="F173" s="115" t="s">
        <v>269</v>
      </c>
      <c r="G173" s="116" t="s">
        <v>814</v>
      </c>
      <c r="H173" s="116" t="str">
        <f t="shared" si="74"/>
        <v>만화애니콘텐츠를 활용한 아파트벽화 조성 공사</v>
      </c>
      <c r="I173" s="116" t="s">
        <v>815</v>
      </c>
      <c r="J173" s="18">
        <v>51600000</v>
      </c>
      <c r="K173" s="117">
        <v>42625</v>
      </c>
      <c r="L173" s="116" t="s">
        <v>816</v>
      </c>
      <c r="M173" s="20">
        <v>0.87744999999999995</v>
      </c>
      <c r="N173" s="115" t="s">
        <v>242</v>
      </c>
      <c r="O173" s="115" t="s">
        <v>117</v>
      </c>
      <c r="P173" s="115" t="s">
        <v>817</v>
      </c>
      <c r="Q173" s="115" t="s">
        <v>275</v>
      </c>
      <c r="R173" s="59">
        <f>SUM(J173)</f>
        <v>51600000</v>
      </c>
      <c r="S173" s="40">
        <v>50812750</v>
      </c>
      <c r="T173" s="117">
        <v>42635</v>
      </c>
      <c r="U173" s="116">
        <v>79</v>
      </c>
      <c r="V173" s="116" t="s">
        <v>818</v>
      </c>
      <c r="W173" s="116" t="s">
        <v>819</v>
      </c>
      <c r="X173" s="40">
        <v>44664640</v>
      </c>
      <c r="Y173" s="117">
        <v>42635</v>
      </c>
      <c r="Z173" s="116" t="s">
        <v>820</v>
      </c>
      <c r="AA173" s="115" t="s">
        <v>821</v>
      </c>
      <c r="AB173" s="116" t="s">
        <v>819</v>
      </c>
      <c r="AC173" s="116"/>
      <c r="AD173" s="1">
        <v>42642</v>
      </c>
      <c r="AE173" s="1">
        <v>42642</v>
      </c>
      <c r="AF173" s="1">
        <v>42731</v>
      </c>
      <c r="AG173" s="18">
        <v>44664640</v>
      </c>
      <c r="AH173" s="61">
        <f t="shared" ref="AH173:AH174" si="77">SUM(AG173/S173)</f>
        <v>0.87900458054326913</v>
      </c>
      <c r="AI173" s="115"/>
      <c r="AJ173" s="48"/>
      <c r="AK173" s="115"/>
      <c r="AL173" s="115"/>
      <c r="AM173" s="115"/>
      <c r="AN173" s="119"/>
      <c r="AO173" s="115"/>
      <c r="AP173" s="14"/>
      <c r="AQ173" s="118" t="str">
        <f t="shared" si="76"/>
        <v>손은양</v>
      </c>
      <c r="AR173" s="16"/>
      <c r="AS173" s="16"/>
      <c r="AT173" s="7"/>
      <c r="AU173" s="14"/>
      <c r="AV173" s="16"/>
      <c r="AW173" s="14"/>
      <c r="AX173" s="92"/>
      <c r="AY173" s="82"/>
      <c r="AZ173" s="75"/>
      <c r="BA173" s="82"/>
      <c r="BB173" s="75"/>
      <c r="BC173" s="82"/>
      <c r="BD173" s="75"/>
      <c r="BE173" s="82"/>
      <c r="BF173" s="75"/>
      <c r="BG173" s="82"/>
      <c r="BH173" s="75"/>
      <c r="BI173" s="82"/>
      <c r="BJ173" s="75"/>
      <c r="BK173" s="82"/>
      <c r="BL173" s="75"/>
      <c r="BM173" s="82"/>
    </row>
    <row r="174" spans="1:65" ht="29.25" customHeight="1">
      <c r="A174" s="118">
        <v>168</v>
      </c>
      <c r="B174" s="115" t="s">
        <v>822</v>
      </c>
      <c r="C174" s="115" t="s">
        <v>823</v>
      </c>
      <c r="D174" s="1">
        <v>42620</v>
      </c>
      <c r="E174" s="115" t="s">
        <v>824</v>
      </c>
      <c r="F174" s="115" t="s">
        <v>238</v>
      </c>
      <c r="G174" s="116" t="s">
        <v>825</v>
      </c>
      <c r="H174" s="116" t="str">
        <f t="shared" si="74"/>
        <v>부천지역 만화영상산업 현황 및 실태조사 연구 용역</v>
      </c>
      <c r="I174" s="116" t="s">
        <v>826</v>
      </c>
      <c r="J174" s="18">
        <v>20000000</v>
      </c>
      <c r="K174" s="117">
        <v>42621</v>
      </c>
      <c r="L174" s="116"/>
      <c r="M174" s="20"/>
      <c r="N174" s="115" t="s">
        <v>242</v>
      </c>
      <c r="O174" s="115" t="s">
        <v>117</v>
      </c>
      <c r="P174" s="115" t="s">
        <v>817</v>
      </c>
      <c r="Q174" s="115" t="s">
        <v>275</v>
      </c>
      <c r="R174" s="59">
        <f>SUM(J174)</f>
        <v>20000000</v>
      </c>
      <c r="S174" s="40">
        <v>20000000</v>
      </c>
      <c r="T174" s="117">
        <v>42635</v>
      </c>
      <c r="U174" s="116">
        <v>2</v>
      </c>
      <c r="V174" s="116" t="s">
        <v>827</v>
      </c>
      <c r="W174" s="116" t="s">
        <v>828</v>
      </c>
      <c r="X174" s="40">
        <v>20000000</v>
      </c>
      <c r="Y174" s="117">
        <v>42635</v>
      </c>
      <c r="Z174" s="116" t="s">
        <v>827</v>
      </c>
      <c r="AA174" s="115" t="s">
        <v>829</v>
      </c>
      <c r="AB174" s="116" t="s">
        <v>828</v>
      </c>
      <c r="AC174" s="116"/>
      <c r="AD174" s="1">
        <v>42643</v>
      </c>
      <c r="AE174" s="1">
        <v>42643</v>
      </c>
      <c r="AF174" s="1">
        <v>42732</v>
      </c>
      <c r="AG174" s="18">
        <v>20000000</v>
      </c>
      <c r="AH174" s="61">
        <f t="shared" si="77"/>
        <v>1</v>
      </c>
      <c r="AI174" s="115"/>
      <c r="AJ174" s="48"/>
      <c r="AK174" s="115"/>
      <c r="AL174" s="115"/>
      <c r="AM174" s="115"/>
      <c r="AN174" s="119"/>
      <c r="AO174" s="115"/>
      <c r="AP174" s="14"/>
      <c r="AQ174" s="118" t="str">
        <f t="shared" si="76"/>
        <v>임미영</v>
      </c>
      <c r="AR174" s="16"/>
      <c r="AS174" s="16"/>
      <c r="AT174" s="7"/>
      <c r="AU174" s="14"/>
      <c r="AV174" s="16"/>
      <c r="AW174" s="14"/>
      <c r="AX174" s="92"/>
      <c r="AY174" s="82"/>
      <c r="AZ174" s="75"/>
      <c r="BA174" s="82"/>
      <c r="BB174" s="75"/>
      <c r="BC174" s="82"/>
      <c r="BD174" s="75"/>
      <c r="BE174" s="82"/>
      <c r="BF174" s="75"/>
      <c r="BG174" s="82"/>
      <c r="BH174" s="75"/>
      <c r="BI174" s="82"/>
      <c r="BJ174" s="75"/>
      <c r="BK174" s="82"/>
      <c r="BL174" s="75"/>
      <c r="BM174" s="82"/>
    </row>
  </sheetData>
  <mergeCells count="57">
    <mergeCell ref="A1:BM1"/>
    <mergeCell ref="A2:BM2"/>
    <mergeCell ref="A3:A5"/>
    <mergeCell ref="B3:D4"/>
    <mergeCell ref="E3:E5"/>
    <mergeCell ref="F3:F5"/>
    <mergeCell ref="G3:G5"/>
    <mergeCell ref="H3:J4"/>
    <mergeCell ref="K3:T3"/>
    <mergeCell ref="U3:Y3"/>
    <mergeCell ref="AQ3:AS3"/>
    <mergeCell ref="AC4:AC5"/>
    <mergeCell ref="AD4:AD5"/>
    <mergeCell ref="AE4:AE5"/>
    <mergeCell ref="AF4:AF5"/>
    <mergeCell ref="AB4:AB5"/>
    <mergeCell ref="AT3:BM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Z3:AH3"/>
    <mergeCell ref="AI3:AK3"/>
    <mergeCell ref="AL3:AL5"/>
    <mergeCell ref="AM3:AO3"/>
    <mergeCell ref="AP3:AP5"/>
    <mergeCell ref="T4:T5"/>
    <mergeCell ref="U4:U5"/>
    <mergeCell ref="V4:Y4"/>
    <mergeCell ref="Z4:Z5"/>
    <mergeCell ref="AA4:AA5"/>
    <mergeCell ref="AT4:AU4"/>
    <mergeCell ref="AG4:AG5"/>
    <mergeCell ref="AH4:AH5"/>
    <mergeCell ref="AI4:AI5"/>
    <mergeCell ref="AJ4:AJ5"/>
    <mergeCell ref="AK4:AK5"/>
    <mergeCell ref="AM4:AM5"/>
    <mergeCell ref="AN4:AN5"/>
    <mergeCell ref="AO4:AO5"/>
    <mergeCell ref="AQ4:AQ5"/>
    <mergeCell ref="AR4:AR5"/>
    <mergeCell ref="AS4:AS5"/>
    <mergeCell ref="BH4:BI4"/>
    <mergeCell ref="BJ4:BK4"/>
    <mergeCell ref="BL4:BM4"/>
    <mergeCell ref="AV4:AW4"/>
    <mergeCell ref="AX4:AY4"/>
    <mergeCell ref="AZ4:BA4"/>
    <mergeCell ref="BB4:BC4"/>
    <mergeCell ref="BD4:BE4"/>
    <mergeCell ref="BF4:BG4"/>
  </mergeCells>
  <phoneticPr fontId="7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Q184"/>
  <sheetViews>
    <sheetView topLeftCell="AF1" zoomScale="70" zoomScaleNormal="70" workbookViewId="0">
      <selection activeCell="AY55" sqref="AY55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108.25" style="8" hidden="1" customWidth="1"/>
    <col min="36" max="36" width="26.875" style="13" hidden="1" customWidth="1"/>
    <col min="37" max="37" width="127" style="8" hidden="1" customWidth="1"/>
    <col min="38" max="38" width="19.625" style="3" hidden="1" customWidth="1"/>
    <col min="39" max="39" width="81.75" style="3" hidden="1" customWidth="1"/>
    <col min="40" max="40" width="11.375" style="4" hidden="1" customWidth="1"/>
    <col min="41" max="41" width="19.625" style="3" hidden="1" customWidth="1"/>
    <col min="42" max="42" width="16.375" style="3" hidden="1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4.25" style="6" bestFit="1" customWidth="1"/>
    <col min="50" max="50" width="10.625" style="8" bestFit="1" customWidth="1"/>
    <col min="51" max="51" width="13" style="3" bestFit="1" customWidth="1"/>
    <col min="52" max="52" width="9.625" style="8" bestFit="1" customWidth="1"/>
    <col min="53" max="53" width="13" style="3" bestFit="1" customWidth="1"/>
    <col min="54" max="54" width="10.625" style="8" bestFit="1" customWidth="1"/>
    <col min="55" max="55" width="13" style="3" bestFit="1" customWidth="1"/>
    <col min="56" max="56" width="10.625" style="8" bestFit="1" customWidth="1"/>
    <col min="57" max="57" width="13" style="3" bestFit="1" customWidth="1"/>
    <col min="58" max="58" width="10.625" style="8" bestFit="1" customWidth="1"/>
    <col min="59" max="59" width="13" style="3" bestFit="1" customWidth="1"/>
    <col min="60" max="60" width="10.625" style="8" bestFit="1" customWidth="1"/>
    <col min="61" max="61" width="13" style="3" bestFit="1" customWidth="1"/>
    <col min="62" max="62" width="10.625" style="8" bestFit="1" customWidth="1"/>
    <col min="63" max="63" width="13" style="3" bestFit="1" customWidth="1"/>
    <col min="64" max="64" width="10.625" style="8" bestFit="1" customWidth="1"/>
    <col min="65" max="65" width="13" style="3" bestFit="1" customWidth="1"/>
    <col min="66" max="66" width="10.625" style="8" bestFit="1" customWidth="1"/>
    <col min="67" max="67" width="13" style="3" bestFit="1" customWidth="1"/>
    <col min="68" max="16384" width="3.625" style="3"/>
  </cols>
  <sheetData>
    <row r="1" spans="1:67" ht="29.25" customHeight="1">
      <c r="A1" s="165" t="s">
        <v>187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  <c r="BE1" s="165"/>
      <c r="BF1" s="165"/>
      <c r="BG1" s="165"/>
      <c r="BH1" s="165"/>
      <c r="BI1" s="165"/>
      <c r="BJ1" s="165"/>
      <c r="BK1" s="165"/>
      <c r="BL1" s="165"/>
      <c r="BM1" s="165"/>
    </row>
    <row r="2" spans="1:67" ht="29.25" customHeight="1">
      <c r="A2" s="174" t="s">
        <v>0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4"/>
      <c r="AH2" s="174"/>
      <c r="AI2" s="174"/>
      <c r="AJ2" s="174"/>
      <c r="AK2" s="174"/>
      <c r="AL2" s="174"/>
      <c r="AM2" s="174"/>
      <c r="AN2" s="174"/>
      <c r="AO2" s="174"/>
      <c r="AP2" s="174"/>
      <c r="AQ2" s="174"/>
      <c r="AR2" s="174"/>
      <c r="AS2" s="174"/>
      <c r="AT2" s="174"/>
      <c r="AU2" s="174"/>
      <c r="AV2" s="174"/>
      <c r="AW2" s="174"/>
      <c r="AX2" s="174"/>
      <c r="AY2" s="174"/>
      <c r="AZ2" s="174"/>
      <c r="BA2" s="174"/>
      <c r="BB2" s="174"/>
      <c r="BC2" s="174"/>
      <c r="BD2" s="174"/>
      <c r="BE2" s="174"/>
      <c r="BF2" s="174"/>
      <c r="BG2" s="174"/>
      <c r="BH2" s="174"/>
      <c r="BI2" s="174"/>
      <c r="BJ2" s="174"/>
      <c r="BK2" s="174"/>
      <c r="BL2" s="174"/>
      <c r="BM2" s="174"/>
      <c r="BN2" s="174"/>
      <c r="BO2" s="174"/>
    </row>
    <row r="3" spans="1:67" ht="29.25" customHeight="1">
      <c r="A3" s="166" t="s">
        <v>1</v>
      </c>
      <c r="B3" s="167" t="s">
        <v>2</v>
      </c>
      <c r="C3" s="168"/>
      <c r="D3" s="169"/>
      <c r="E3" s="162" t="s">
        <v>3</v>
      </c>
      <c r="F3" s="162" t="s">
        <v>4</v>
      </c>
      <c r="G3" s="163" t="s">
        <v>5</v>
      </c>
      <c r="H3" s="163" t="s">
        <v>6</v>
      </c>
      <c r="I3" s="163"/>
      <c r="J3" s="163"/>
      <c r="K3" s="163" t="s">
        <v>7</v>
      </c>
      <c r="L3" s="163"/>
      <c r="M3" s="163"/>
      <c r="N3" s="163"/>
      <c r="O3" s="163"/>
      <c r="P3" s="163"/>
      <c r="Q3" s="163"/>
      <c r="R3" s="163"/>
      <c r="S3" s="163"/>
      <c r="T3" s="163"/>
      <c r="U3" s="163" t="s">
        <v>8</v>
      </c>
      <c r="V3" s="163"/>
      <c r="W3" s="163"/>
      <c r="X3" s="163"/>
      <c r="Y3" s="163"/>
      <c r="Z3" s="163" t="s">
        <v>9</v>
      </c>
      <c r="AA3" s="163"/>
      <c r="AB3" s="163"/>
      <c r="AC3" s="163"/>
      <c r="AD3" s="163"/>
      <c r="AE3" s="163"/>
      <c r="AF3" s="163"/>
      <c r="AG3" s="163"/>
      <c r="AH3" s="163"/>
      <c r="AI3" s="162" t="s">
        <v>10</v>
      </c>
      <c r="AJ3" s="162"/>
      <c r="AK3" s="162"/>
      <c r="AL3" s="162" t="s">
        <v>11</v>
      </c>
      <c r="AM3" s="162" t="s">
        <v>12</v>
      </c>
      <c r="AN3" s="162"/>
      <c r="AO3" s="162"/>
      <c r="AP3" s="162" t="s">
        <v>13</v>
      </c>
      <c r="AQ3" s="162" t="s">
        <v>14</v>
      </c>
      <c r="AR3" s="162"/>
      <c r="AS3" s="162"/>
      <c r="AT3" s="162" t="s">
        <v>15</v>
      </c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</row>
    <row r="4" spans="1:67" ht="29.25" customHeight="1">
      <c r="A4" s="166"/>
      <c r="B4" s="170"/>
      <c r="C4" s="171"/>
      <c r="D4" s="172"/>
      <c r="E4" s="162"/>
      <c r="F4" s="162"/>
      <c r="G4" s="163"/>
      <c r="H4" s="163"/>
      <c r="I4" s="163"/>
      <c r="J4" s="163"/>
      <c r="K4" s="164" t="s">
        <v>16</v>
      </c>
      <c r="L4" s="163" t="s">
        <v>17</v>
      </c>
      <c r="M4" s="163" t="s">
        <v>18</v>
      </c>
      <c r="N4" s="162" t="s">
        <v>19</v>
      </c>
      <c r="O4" s="162" t="s">
        <v>20</v>
      </c>
      <c r="P4" s="162" t="s">
        <v>21</v>
      </c>
      <c r="Q4" s="162" t="s">
        <v>22</v>
      </c>
      <c r="R4" s="176" t="s">
        <v>23</v>
      </c>
      <c r="S4" s="163" t="s">
        <v>24</v>
      </c>
      <c r="T4" s="164" t="s">
        <v>25</v>
      </c>
      <c r="U4" s="163" t="s">
        <v>26</v>
      </c>
      <c r="V4" s="163" t="s">
        <v>27</v>
      </c>
      <c r="W4" s="163"/>
      <c r="X4" s="163"/>
      <c r="Y4" s="163"/>
      <c r="Z4" s="163" t="s">
        <v>28</v>
      </c>
      <c r="AA4" s="163" t="s">
        <v>29</v>
      </c>
      <c r="AB4" s="163" t="s">
        <v>30</v>
      </c>
      <c r="AC4" s="163" t="s">
        <v>31</v>
      </c>
      <c r="AD4" s="163" t="s">
        <v>32</v>
      </c>
      <c r="AE4" s="163" t="s">
        <v>33</v>
      </c>
      <c r="AF4" s="163" t="s">
        <v>34</v>
      </c>
      <c r="AG4" s="163" t="s">
        <v>35</v>
      </c>
      <c r="AH4" s="175" t="s">
        <v>51</v>
      </c>
      <c r="AI4" s="162" t="s">
        <v>36</v>
      </c>
      <c r="AJ4" s="173" t="s">
        <v>37</v>
      </c>
      <c r="AK4" s="162" t="s">
        <v>38</v>
      </c>
      <c r="AL4" s="162"/>
      <c r="AM4" s="162" t="s">
        <v>36</v>
      </c>
      <c r="AN4" s="173" t="s">
        <v>37</v>
      </c>
      <c r="AO4" s="162" t="s">
        <v>53</v>
      </c>
      <c r="AP4" s="162"/>
      <c r="AQ4" s="162" t="s">
        <v>54</v>
      </c>
      <c r="AR4" s="162" t="s">
        <v>55</v>
      </c>
      <c r="AS4" s="162" t="s">
        <v>56</v>
      </c>
      <c r="AT4" s="162" t="s">
        <v>39</v>
      </c>
      <c r="AU4" s="162"/>
      <c r="AV4" s="162" t="s">
        <v>40</v>
      </c>
      <c r="AW4" s="162"/>
      <c r="AX4" s="161" t="s">
        <v>209</v>
      </c>
      <c r="AY4" s="161"/>
      <c r="AZ4" s="161" t="s">
        <v>258</v>
      </c>
      <c r="BA4" s="161"/>
      <c r="BB4" s="161" t="s">
        <v>392</v>
      </c>
      <c r="BC4" s="161"/>
      <c r="BD4" s="161" t="s">
        <v>517</v>
      </c>
      <c r="BE4" s="161"/>
      <c r="BF4" s="161" t="s">
        <v>552</v>
      </c>
      <c r="BG4" s="161"/>
      <c r="BH4" s="161" t="s">
        <v>647</v>
      </c>
      <c r="BI4" s="161"/>
      <c r="BJ4" s="161" t="s">
        <v>733</v>
      </c>
      <c r="BK4" s="161"/>
      <c r="BL4" s="161" t="s">
        <v>789</v>
      </c>
      <c r="BM4" s="161"/>
      <c r="BN4" s="161" t="s">
        <v>833</v>
      </c>
      <c r="BO4" s="161"/>
    </row>
    <row r="5" spans="1:67" ht="29.25" customHeight="1">
      <c r="A5" s="166"/>
      <c r="B5" s="121" t="s">
        <v>41</v>
      </c>
      <c r="C5" s="121" t="s">
        <v>42</v>
      </c>
      <c r="D5" s="121" t="s">
        <v>57</v>
      </c>
      <c r="E5" s="162"/>
      <c r="F5" s="162"/>
      <c r="G5" s="163"/>
      <c r="H5" s="122" t="s">
        <v>43</v>
      </c>
      <c r="I5" s="122" t="s">
        <v>44</v>
      </c>
      <c r="J5" s="122" t="s">
        <v>45</v>
      </c>
      <c r="K5" s="164"/>
      <c r="L5" s="163"/>
      <c r="M5" s="163"/>
      <c r="N5" s="162"/>
      <c r="O5" s="162"/>
      <c r="P5" s="162"/>
      <c r="Q5" s="162"/>
      <c r="R5" s="177"/>
      <c r="S5" s="163"/>
      <c r="T5" s="164"/>
      <c r="U5" s="163"/>
      <c r="V5" s="122" t="s">
        <v>28</v>
      </c>
      <c r="W5" s="122" t="s">
        <v>46</v>
      </c>
      <c r="X5" s="122" t="s">
        <v>47</v>
      </c>
      <c r="Y5" s="125" t="s">
        <v>48</v>
      </c>
      <c r="Z5" s="163"/>
      <c r="AA5" s="163"/>
      <c r="AB5" s="163"/>
      <c r="AC5" s="163"/>
      <c r="AD5" s="163"/>
      <c r="AE5" s="163"/>
      <c r="AF5" s="163"/>
      <c r="AG5" s="163"/>
      <c r="AH5" s="163"/>
      <c r="AI5" s="162"/>
      <c r="AJ5" s="173"/>
      <c r="AK5" s="162"/>
      <c r="AL5" s="162"/>
      <c r="AM5" s="162"/>
      <c r="AN5" s="173"/>
      <c r="AO5" s="162"/>
      <c r="AP5" s="162"/>
      <c r="AQ5" s="162"/>
      <c r="AR5" s="162"/>
      <c r="AS5" s="162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  <c r="BF5" s="7" t="s">
        <v>49</v>
      </c>
      <c r="BG5" s="5" t="s">
        <v>50</v>
      </c>
      <c r="BH5" s="7" t="s">
        <v>49</v>
      </c>
      <c r="BI5" s="5" t="s">
        <v>50</v>
      </c>
      <c r="BJ5" s="7" t="s">
        <v>49</v>
      </c>
      <c r="BK5" s="5" t="s">
        <v>50</v>
      </c>
      <c r="BL5" s="7" t="s">
        <v>49</v>
      </c>
      <c r="BM5" s="5" t="s">
        <v>50</v>
      </c>
      <c r="BN5" s="7" t="s">
        <v>49</v>
      </c>
      <c r="BO5" s="5" t="s">
        <v>50</v>
      </c>
    </row>
    <row r="6" spans="1:67" ht="29.25" customHeight="1">
      <c r="A6" s="126"/>
      <c r="B6" s="121"/>
      <c r="C6" s="121"/>
      <c r="D6" s="121"/>
      <c r="E6" s="121"/>
      <c r="F6" s="121"/>
      <c r="G6" s="122"/>
      <c r="H6" s="122"/>
      <c r="I6" s="122"/>
      <c r="J6" s="17">
        <f>SUM(J7:J184)</f>
        <v>4226768570</v>
      </c>
      <c r="K6" s="125"/>
      <c r="L6" s="122"/>
      <c r="M6" s="20"/>
      <c r="N6" s="121"/>
      <c r="O6" s="121"/>
      <c r="P6" s="121"/>
      <c r="Q6" s="121"/>
      <c r="R6" s="59"/>
      <c r="S6" s="40"/>
      <c r="T6" s="125"/>
      <c r="U6" s="122"/>
      <c r="V6" s="122"/>
      <c r="W6" s="122"/>
      <c r="X6" s="40"/>
      <c r="Y6" s="125"/>
      <c r="Z6" s="122"/>
      <c r="AA6" s="122"/>
      <c r="AB6" s="122"/>
      <c r="AC6" s="122"/>
      <c r="AD6" s="122"/>
      <c r="AE6" s="122"/>
      <c r="AF6" s="122"/>
      <c r="AG6" s="17">
        <f>SUM(AG7:AG184)</f>
        <v>3942502880</v>
      </c>
      <c r="AH6" s="61">
        <f>SUM(AG6/J6)</f>
        <v>0.93274633202829937</v>
      </c>
      <c r="AI6" s="121"/>
      <c r="AJ6" s="48"/>
      <c r="AK6" s="121"/>
      <c r="AL6" s="121"/>
      <c r="AM6" s="121"/>
      <c r="AN6" s="123"/>
      <c r="AO6" s="121"/>
      <c r="AP6" s="14"/>
      <c r="AQ6" s="121"/>
      <c r="AR6" s="121"/>
      <c r="AS6" s="121"/>
      <c r="AT6" s="7"/>
      <c r="AU6" s="74"/>
      <c r="AV6" s="7"/>
      <c r="AW6" s="5"/>
      <c r="AX6" s="92"/>
      <c r="AY6" s="82"/>
      <c r="AZ6" s="92"/>
      <c r="BA6" s="82"/>
      <c r="BB6" s="92"/>
      <c r="BC6" s="82"/>
      <c r="BD6" s="92"/>
      <c r="BE6" s="82"/>
      <c r="BF6" s="92"/>
      <c r="BG6" s="82"/>
      <c r="BH6" s="92"/>
      <c r="BI6" s="82"/>
      <c r="BJ6" s="92"/>
      <c r="BK6" s="82"/>
      <c r="BL6" s="92"/>
      <c r="BM6" s="82"/>
      <c r="BN6" s="92"/>
      <c r="BO6" s="82"/>
    </row>
    <row r="7" spans="1:67" ht="29.25" customHeight="1">
      <c r="A7" s="126">
        <v>1</v>
      </c>
      <c r="B7" s="121" t="s">
        <v>75</v>
      </c>
      <c r="C7" s="121" t="s">
        <v>76</v>
      </c>
      <c r="D7" s="1">
        <v>42370</v>
      </c>
      <c r="E7" s="121" t="s">
        <v>52</v>
      </c>
      <c r="F7" s="121" t="s">
        <v>120</v>
      </c>
      <c r="G7" s="122" t="s">
        <v>113</v>
      </c>
      <c r="H7" s="122" t="str">
        <f t="shared" ref="H7:H39" si="0">G7</f>
        <v>2016년도 한국만화영상진흥원 시설관리(시설, 경비, 미화) 용역</v>
      </c>
      <c r="I7" s="122" t="s">
        <v>114</v>
      </c>
      <c r="J7" s="18">
        <v>934560000</v>
      </c>
      <c r="K7" s="1">
        <v>42347</v>
      </c>
      <c r="L7" s="122" t="s">
        <v>115</v>
      </c>
      <c r="M7" s="20">
        <v>0.87744999999999995</v>
      </c>
      <c r="N7" s="121" t="s">
        <v>116</v>
      </c>
      <c r="O7" s="121" t="s">
        <v>117</v>
      </c>
      <c r="P7" s="121" t="s">
        <v>118</v>
      </c>
      <c r="Q7" s="121" t="s">
        <v>122</v>
      </c>
      <c r="R7" s="59">
        <f>J7</f>
        <v>934560000</v>
      </c>
      <c r="S7" s="42">
        <v>925628000</v>
      </c>
      <c r="T7" s="125">
        <v>42353</v>
      </c>
      <c r="U7" s="122">
        <v>735</v>
      </c>
      <c r="V7" s="122" t="s">
        <v>119</v>
      </c>
      <c r="W7" s="122" t="s">
        <v>123</v>
      </c>
      <c r="X7" s="42">
        <v>812312370</v>
      </c>
      <c r="Y7" s="125"/>
      <c r="Z7" s="122" t="s">
        <v>119</v>
      </c>
      <c r="AA7" s="121" t="s">
        <v>758</v>
      </c>
      <c r="AB7" s="122" t="s">
        <v>123</v>
      </c>
      <c r="AC7" s="122">
        <v>1</v>
      </c>
      <c r="AD7" s="1">
        <v>42370</v>
      </c>
      <c r="AE7" s="1">
        <v>42370</v>
      </c>
      <c r="AF7" s="1">
        <v>42735</v>
      </c>
      <c r="AG7" s="18">
        <v>812312370</v>
      </c>
      <c r="AH7" s="61">
        <f>SUM(AG7/S7)</f>
        <v>0.87757972965381337</v>
      </c>
      <c r="AI7" s="121"/>
      <c r="AJ7" s="48"/>
      <c r="AK7" s="121"/>
      <c r="AL7" s="121"/>
      <c r="AM7" s="121"/>
      <c r="AN7" s="123"/>
      <c r="AO7" s="121"/>
      <c r="AP7" s="14"/>
      <c r="AQ7" s="126" t="s">
        <v>103</v>
      </c>
      <c r="AR7" s="16"/>
      <c r="AS7" s="16"/>
      <c r="AT7" s="7"/>
      <c r="AU7" s="14"/>
      <c r="AV7" s="16"/>
      <c r="AW7" s="14"/>
      <c r="AX7" s="16">
        <v>42404</v>
      </c>
      <c r="AY7" s="84">
        <v>67692690</v>
      </c>
      <c r="AZ7" s="16">
        <v>42438</v>
      </c>
      <c r="BA7" s="84">
        <v>67692690</v>
      </c>
      <c r="BB7" s="16">
        <v>42465</v>
      </c>
      <c r="BC7" s="84">
        <v>67692690</v>
      </c>
      <c r="BD7" s="16">
        <v>42494</v>
      </c>
      <c r="BE7" s="84">
        <v>67692690</v>
      </c>
      <c r="BF7" s="16">
        <v>42529</v>
      </c>
      <c r="BG7" s="84">
        <v>67221630</v>
      </c>
      <c r="BH7" s="16">
        <v>42556</v>
      </c>
      <c r="BI7" s="84">
        <v>67692700</v>
      </c>
      <c r="BJ7" s="16">
        <v>42587</v>
      </c>
      <c r="BK7" s="84">
        <v>67692700</v>
      </c>
      <c r="BL7" s="16">
        <v>42618</v>
      </c>
      <c r="BM7" s="84">
        <v>67692700</v>
      </c>
      <c r="BN7" s="16">
        <v>42650</v>
      </c>
      <c r="BO7" s="84">
        <v>67692700</v>
      </c>
    </row>
    <row r="8" spans="1:67" ht="29.25" customHeight="1">
      <c r="A8" s="126">
        <v>2</v>
      </c>
      <c r="B8" s="121" t="s">
        <v>75</v>
      </c>
      <c r="C8" s="121" t="s">
        <v>76</v>
      </c>
      <c r="D8" s="1">
        <v>42373</v>
      </c>
      <c r="E8" s="121" t="s">
        <v>52</v>
      </c>
      <c r="F8" s="121" t="s">
        <v>60</v>
      </c>
      <c r="G8" s="122" t="s">
        <v>97</v>
      </c>
      <c r="H8" s="122" t="str">
        <f t="shared" si="0"/>
        <v>2016년도 승강기 및 에스컬레이터 유지보수</v>
      </c>
      <c r="I8" s="122" t="s">
        <v>98</v>
      </c>
      <c r="J8" s="18">
        <v>10977120</v>
      </c>
      <c r="K8" s="125"/>
      <c r="L8" s="122"/>
      <c r="M8" s="20"/>
      <c r="N8" s="121"/>
      <c r="O8" s="121"/>
      <c r="P8" s="121"/>
      <c r="Q8" s="121"/>
      <c r="R8" s="59"/>
      <c r="S8" s="40"/>
      <c r="T8" s="125"/>
      <c r="U8" s="122"/>
      <c r="V8" s="122"/>
      <c r="W8" s="122"/>
      <c r="X8" s="40"/>
      <c r="Y8" s="125"/>
      <c r="Z8" s="122" t="s">
        <v>100</v>
      </c>
      <c r="AA8" s="121" t="s">
        <v>101</v>
      </c>
      <c r="AB8" s="122" t="s">
        <v>102</v>
      </c>
      <c r="AC8" s="122"/>
      <c r="AD8" s="1">
        <v>42373</v>
      </c>
      <c r="AE8" s="1">
        <v>42373</v>
      </c>
      <c r="AF8" s="1">
        <v>42735</v>
      </c>
      <c r="AG8" s="18">
        <v>10686720</v>
      </c>
      <c r="AH8" s="61">
        <f t="shared" ref="AH8:AH39" si="1">SUM(AG8/J8)</f>
        <v>0.97354497354497349</v>
      </c>
      <c r="AI8" s="121"/>
      <c r="AJ8" s="48"/>
      <c r="AK8" s="121"/>
      <c r="AL8" s="121"/>
      <c r="AM8" s="121"/>
      <c r="AN8" s="123"/>
      <c r="AO8" s="121"/>
      <c r="AP8" s="14"/>
      <c r="AQ8" s="126" t="s">
        <v>216</v>
      </c>
      <c r="AR8" s="16"/>
      <c r="AS8" s="16"/>
      <c r="AT8" s="7"/>
      <c r="AU8" s="14"/>
      <c r="AV8" s="16"/>
      <c r="AW8" s="14"/>
      <c r="AX8" s="16">
        <v>42404</v>
      </c>
      <c r="AY8" s="84">
        <v>890560</v>
      </c>
      <c r="AZ8" s="16">
        <v>42433</v>
      </c>
      <c r="BA8" s="84">
        <v>890560</v>
      </c>
      <c r="BB8" s="16">
        <v>42465</v>
      </c>
      <c r="BC8" s="84">
        <v>890560</v>
      </c>
      <c r="BD8" s="16">
        <v>42499</v>
      </c>
      <c r="BE8" s="84">
        <v>890560</v>
      </c>
      <c r="BF8" s="16">
        <v>42529</v>
      </c>
      <c r="BG8" s="84">
        <v>890560</v>
      </c>
      <c r="BH8" s="16">
        <v>42555</v>
      </c>
      <c r="BI8" s="84">
        <v>890560</v>
      </c>
      <c r="BJ8" s="16">
        <v>42587</v>
      </c>
      <c r="BK8" s="84">
        <v>890560</v>
      </c>
      <c r="BL8" s="16">
        <v>42618</v>
      </c>
      <c r="BM8" s="84">
        <v>890560</v>
      </c>
      <c r="BN8" s="16">
        <v>42648</v>
      </c>
      <c r="BO8" s="84">
        <v>890560</v>
      </c>
    </row>
    <row r="9" spans="1:67" ht="29.25" customHeight="1">
      <c r="A9" s="126">
        <v>3</v>
      </c>
      <c r="B9" s="121" t="s">
        <v>83</v>
      </c>
      <c r="C9" s="121" t="s">
        <v>84</v>
      </c>
      <c r="D9" s="1">
        <v>42374</v>
      </c>
      <c r="E9" s="121" t="s">
        <v>52</v>
      </c>
      <c r="F9" s="121" t="s">
        <v>60</v>
      </c>
      <c r="G9" s="122" t="s">
        <v>85</v>
      </c>
      <c r="H9" s="122" t="str">
        <f t="shared" si="0"/>
        <v>문화공감 3.0 카툰공감100 「시니어 만화교실」, 「만화시민기자양성교실」 운영 용역</v>
      </c>
      <c r="I9" s="122" t="s">
        <v>86</v>
      </c>
      <c r="J9" s="18">
        <v>20000000</v>
      </c>
      <c r="K9" s="125"/>
      <c r="L9" s="122"/>
      <c r="M9" s="20"/>
      <c r="N9" s="121"/>
      <c r="O9" s="121"/>
      <c r="P9" s="121"/>
      <c r="Q9" s="121"/>
      <c r="R9" s="59"/>
      <c r="S9" s="40"/>
      <c r="T9" s="125"/>
      <c r="U9" s="122"/>
      <c r="V9" s="122"/>
      <c r="W9" s="122"/>
      <c r="X9" s="40"/>
      <c r="Y9" s="125"/>
      <c r="Z9" s="122" t="s">
        <v>87</v>
      </c>
      <c r="AA9" s="121" t="s">
        <v>88</v>
      </c>
      <c r="AB9" s="122" t="s">
        <v>89</v>
      </c>
      <c r="AC9" s="122"/>
      <c r="AD9" s="1">
        <v>42376</v>
      </c>
      <c r="AE9" s="1">
        <v>42376</v>
      </c>
      <c r="AF9" s="1">
        <v>42490</v>
      </c>
      <c r="AG9" s="18">
        <v>19400000</v>
      </c>
      <c r="AH9" s="61">
        <f t="shared" si="1"/>
        <v>0.97</v>
      </c>
      <c r="AI9" s="121"/>
      <c r="AJ9" s="48"/>
      <c r="AK9" s="121"/>
      <c r="AL9" s="121"/>
      <c r="AM9" s="121"/>
      <c r="AN9" s="123"/>
      <c r="AO9" s="121"/>
      <c r="AP9" s="14"/>
      <c r="AQ9" s="126" t="str">
        <f>C9</f>
        <v>안윤선</v>
      </c>
      <c r="AR9" s="16">
        <v>42489</v>
      </c>
      <c r="AS9" s="16">
        <v>42489</v>
      </c>
      <c r="AT9" s="7"/>
      <c r="AU9" s="14"/>
      <c r="AV9" s="16">
        <v>42493</v>
      </c>
      <c r="AW9" s="14">
        <f>SUM(AG9-AU9)</f>
        <v>19400000</v>
      </c>
      <c r="AX9" s="92"/>
      <c r="AY9" s="82"/>
      <c r="AZ9" s="92"/>
      <c r="BA9" s="82"/>
      <c r="BB9" s="92"/>
      <c r="BC9" s="82"/>
      <c r="BD9" s="92"/>
      <c r="BE9" s="82"/>
      <c r="BF9" s="92"/>
      <c r="BG9" s="82"/>
      <c r="BH9" s="92"/>
      <c r="BI9" s="82"/>
      <c r="BJ9" s="92"/>
      <c r="BK9" s="82"/>
      <c r="BL9" s="92"/>
      <c r="BM9" s="82"/>
      <c r="BN9" s="92"/>
      <c r="BO9" s="82"/>
    </row>
    <row r="10" spans="1:67" ht="29.25" customHeight="1">
      <c r="A10" s="126">
        <v>4</v>
      </c>
      <c r="B10" s="121" t="s">
        <v>58</v>
      </c>
      <c r="C10" s="121" t="s">
        <v>65</v>
      </c>
      <c r="D10" s="1">
        <v>42376</v>
      </c>
      <c r="E10" s="121" t="s">
        <v>52</v>
      </c>
      <c r="F10" s="121" t="s">
        <v>60</v>
      </c>
      <c r="G10" s="132" t="s">
        <v>901</v>
      </c>
      <c r="H10" s="122" t="str">
        <f t="shared" si="0"/>
        <v xml:space="preserve">「Webtoon Playground」 전시미디어 콘텐츠 제작 용역 </v>
      </c>
      <c r="I10" s="122" t="s">
        <v>62</v>
      </c>
      <c r="J10" s="18">
        <v>12100000</v>
      </c>
      <c r="K10" s="125"/>
      <c r="L10" s="122"/>
      <c r="M10" s="20"/>
      <c r="N10" s="121"/>
      <c r="O10" s="121"/>
      <c r="P10" s="121"/>
      <c r="Q10" s="121"/>
      <c r="R10" s="59"/>
      <c r="S10" s="40"/>
      <c r="T10" s="125"/>
      <c r="U10" s="122"/>
      <c r="V10" s="122"/>
      <c r="W10" s="122"/>
      <c r="X10" s="40"/>
      <c r="Y10" s="125"/>
      <c r="Z10" s="132" t="s">
        <v>905</v>
      </c>
      <c r="AA10" s="121" t="s">
        <v>64</v>
      </c>
      <c r="AB10" s="122" t="s">
        <v>59</v>
      </c>
      <c r="AC10" s="122"/>
      <c r="AD10" s="1">
        <v>42377</v>
      </c>
      <c r="AE10" s="1">
        <v>42380</v>
      </c>
      <c r="AF10" s="1">
        <v>42400</v>
      </c>
      <c r="AG10" s="18">
        <v>11000000</v>
      </c>
      <c r="AH10" s="61">
        <f t="shared" si="1"/>
        <v>0.90909090909090906</v>
      </c>
      <c r="AI10" s="121"/>
      <c r="AJ10" s="48"/>
      <c r="AK10" s="121"/>
      <c r="AL10" s="121"/>
      <c r="AM10" s="121"/>
      <c r="AN10" s="123"/>
      <c r="AO10" s="121"/>
      <c r="AP10" s="14"/>
      <c r="AQ10" s="126" t="str">
        <f>C10</f>
        <v>박은주</v>
      </c>
      <c r="AR10" s="16">
        <v>42400</v>
      </c>
      <c r="AS10" s="16">
        <v>42404</v>
      </c>
      <c r="AT10" s="7"/>
      <c r="AU10" s="14"/>
      <c r="AV10" s="16">
        <v>42405</v>
      </c>
      <c r="AW10" s="14">
        <f>SUM(AG10-AU10)</f>
        <v>11000000</v>
      </c>
      <c r="AX10" s="92"/>
      <c r="AY10" s="82"/>
      <c r="AZ10" s="92"/>
      <c r="BA10" s="82"/>
      <c r="BB10" s="92"/>
      <c r="BC10" s="82"/>
      <c r="BD10" s="92"/>
      <c r="BE10" s="82"/>
      <c r="BF10" s="92"/>
      <c r="BG10" s="82"/>
      <c r="BH10" s="92"/>
      <c r="BI10" s="82"/>
      <c r="BJ10" s="92"/>
      <c r="BK10" s="82"/>
      <c r="BL10" s="92"/>
      <c r="BM10" s="82"/>
      <c r="BN10" s="92"/>
      <c r="BO10" s="82"/>
    </row>
    <row r="11" spans="1:67" ht="29.25" customHeight="1">
      <c r="A11" s="126">
        <v>5</v>
      </c>
      <c r="B11" s="121" t="s">
        <v>58</v>
      </c>
      <c r="C11" s="121" t="s">
        <v>65</v>
      </c>
      <c r="D11" s="1">
        <v>42376</v>
      </c>
      <c r="E11" s="121" t="s">
        <v>52</v>
      </c>
      <c r="F11" s="121" t="s">
        <v>60</v>
      </c>
      <c r="G11" s="132" t="s">
        <v>902</v>
      </c>
      <c r="H11" s="122" t="str">
        <f t="shared" si="0"/>
        <v>「Webtoon Playground」 전시 설치 용역</v>
      </c>
      <c r="I11" s="122" t="s">
        <v>79</v>
      </c>
      <c r="J11" s="18">
        <v>19800000</v>
      </c>
      <c r="K11" s="125"/>
      <c r="L11" s="122"/>
      <c r="M11" s="20"/>
      <c r="N11" s="121"/>
      <c r="O11" s="121"/>
      <c r="P11" s="121"/>
      <c r="Q11" s="121"/>
      <c r="R11" s="59"/>
      <c r="S11" s="40"/>
      <c r="T11" s="125"/>
      <c r="U11" s="122"/>
      <c r="V11" s="122"/>
      <c r="W11" s="122"/>
      <c r="X11" s="40"/>
      <c r="Y11" s="125"/>
      <c r="Z11" s="132" t="s">
        <v>906</v>
      </c>
      <c r="AA11" s="121" t="s">
        <v>81</v>
      </c>
      <c r="AB11" s="122" t="s">
        <v>82</v>
      </c>
      <c r="AC11" s="122"/>
      <c r="AD11" s="1">
        <v>42377</v>
      </c>
      <c r="AE11" s="1">
        <v>42380</v>
      </c>
      <c r="AF11" s="1">
        <v>42426</v>
      </c>
      <c r="AG11" s="18">
        <v>19500000</v>
      </c>
      <c r="AH11" s="61">
        <f t="shared" si="1"/>
        <v>0.98484848484848486</v>
      </c>
      <c r="AI11" s="121"/>
      <c r="AJ11" s="48"/>
      <c r="AK11" s="121"/>
      <c r="AL11" s="121"/>
      <c r="AM11" s="121"/>
      <c r="AN11" s="123"/>
      <c r="AO11" s="121"/>
      <c r="AP11" s="14"/>
      <c r="AQ11" s="126" t="str">
        <f>C11</f>
        <v>박은주</v>
      </c>
      <c r="AR11" s="16">
        <v>42426</v>
      </c>
      <c r="AS11" s="16">
        <v>42426</v>
      </c>
      <c r="AT11" s="7"/>
      <c r="AU11" s="14"/>
      <c r="AV11" s="16">
        <v>42433</v>
      </c>
      <c r="AW11" s="14">
        <f>SUM(AG11-AU11)</f>
        <v>19500000</v>
      </c>
      <c r="AX11" s="92"/>
      <c r="AY11" s="82"/>
      <c r="AZ11" s="92"/>
      <c r="BA11" s="82"/>
      <c r="BB11" s="92"/>
      <c r="BC11" s="82"/>
      <c r="BD11" s="92"/>
      <c r="BE11" s="82"/>
      <c r="BF11" s="92"/>
      <c r="BG11" s="82"/>
      <c r="BH11" s="92"/>
      <c r="BI11" s="82"/>
      <c r="BJ11" s="92"/>
      <c r="BK11" s="82"/>
      <c r="BL11" s="92"/>
      <c r="BM11" s="82"/>
      <c r="BN11" s="92"/>
      <c r="BO11" s="82"/>
    </row>
    <row r="12" spans="1:67" ht="29.25" customHeight="1">
      <c r="A12" s="126">
        <v>6</v>
      </c>
      <c r="B12" s="121" t="s">
        <v>58</v>
      </c>
      <c r="C12" s="121" t="s">
        <v>65</v>
      </c>
      <c r="D12" s="1">
        <v>42376</v>
      </c>
      <c r="E12" s="121" t="s">
        <v>52</v>
      </c>
      <c r="F12" s="121" t="s">
        <v>60</v>
      </c>
      <c r="G12" s="132" t="s">
        <v>903</v>
      </c>
      <c r="H12" s="122" t="str">
        <f t="shared" si="0"/>
        <v>「Webtoon Playground」 홍보물 제작 용역</v>
      </c>
      <c r="I12" s="122" t="s">
        <v>71</v>
      </c>
      <c r="J12" s="18">
        <v>15950000</v>
      </c>
      <c r="K12" s="125"/>
      <c r="L12" s="122"/>
      <c r="M12" s="20"/>
      <c r="N12" s="121"/>
      <c r="O12" s="121"/>
      <c r="P12" s="121"/>
      <c r="Q12" s="121"/>
      <c r="R12" s="59"/>
      <c r="S12" s="40"/>
      <c r="T12" s="125"/>
      <c r="U12" s="122"/>
      <c r="V12" s="122"/>
      <c r="W12" s="122"/>
      <c r="X12" s="40"/>
      <c r="Y12" s="125"/>
      <c r="Z12" s="132" t="s">
        <v>907</v>
      </c>
      <c r="AA12" s="121" t="s">
        <v>73</v>
      </c>
      <c r="AB12" s="122" t="s">
        <v>74</v>
      </c>
      <c r="AC12" s="122"/>
      <c r="AD12" s="1">
        <v>42380</v>
      </c>
      <c r="AE12" s="1">
        <v>42380</v>
      </c>
      <c r="AF12" s="1">
        <v>42400</v>
      </c>
      <c r="AG12" s="18">
        <v>13500000</v>
      </c>
      <c r="AH12" s="61">
        <f t="shared" si="1"/>
        <v>0.84639498432601878</v>
      </c>
      <c r="AI12" s="121"/>
      <c r="AJ12" s="48"/>
      <c r="AK12" s="121"/>
      <c r="AL12" s="121"/>
      <c r="AM12" s="121"/>
      <c r="AN12" s="123"/>
      <c r="AO12" s="121"/>
      <c r="AP12" s="14"/>
      <c r="AQ12" s="126" t="str">
        <f>C12</f>
        <v>박은주</v>
      </c>
      <c r="AR12" s="16">
        <v>42400</v>
      </c>
      <c r="AS12" s="16">
        <v>42404</v>
      </c>
      <c r="AT12" s="7"/>
      <c r="AU12" s="14"/>
      <c r="AV12" s="16">
        <v>42405</v>
      </c>
      <c r="AW12" s="14">
        <f>SUM(AG12-AU12)</f>
        <v>13500000</v>
      </c>
      <c r="AX12" s="92"/>
      <c r="AY12" s="82"/>
      <c r="AZ12" s="92"/>
      <c r="BA12" s="82"/>
      <c r="BB12" s="92"/>
      <c r="BC12" s="82"/>
      <c r="BD12" s="92"/>
      <c r="BE12" s="82"/>
      <c r="BF12" s="92"/>
      <c r="BG12" s="82"/>
      <c r="BH12" s="92"/>
      <c r="BI12" s="82"/>
      <c r="BJ12" s="92"/>
      <c r="BK12" s="82"/>
      <c r="BL12" s="92"/>
      <c r="BM12" s="82"/>
      <c r="BN12" s="92"/>
      <c r="BO12" s="82"/>
    </row>
    <row r="13" spans="1:67" ht="29.25" customHeight="1">
      <c r="A13" s="126">
        <v>7</v>
      </c>
      <c r="B13" s="121" t="s">
        <v>58</v>
      </c>
      <c r="C13" s="121" t="s">
        <v>65</v>
      </c>
      <c r="D13" s="1">
        <v>42376</v>
      </c>
      <c r="E13" s="121" t="s">
        <v>52</v>
      </c>
      <c r="F13" s="121" t="s">
        <v>60</v>
      </c>
      <c r="G13" s="132" t="s">
        <v>904</v>
      </c>
      <c r="H13" s="122" t="str">
        <f t="shared" si="0"/>
        <v>「Webtoon Playground」 컨퍼런스 운용 용역</v>
      </c>
      <c r="I13" s="122" t="s">
        <v>66</v>
      </c>
      <c r="J13" s="18">
        <v>20040000</v>
      </c>
      <c r="K13" s="125"/>
      <c r="L13" s="122"/>
      <c r="M13" s="20"/>
      <c r="N13" s="121"/>
      <c r="O13" s="121"/>
      <c r="P13" s="121"/>
      <c r="Q13" s="121"/>
      <c r="R13" s="59"/>
      <c r="S13" s="40"/>
      <c r="T13" s="125"/>
      <c r="U13" s="122"/>
      <c r="V13" s="122"/>
      <c r="W13" s="122"/>
      <c r="X13" s="40"/>
      <c r="Y13" s="125"/>
      <c r="Z13" s="132" t="s">
        <v>343</v>
      </c>
      <c r="AA13" s="121" t="s">
        <v>67</v>
      </c>
      <c r="AB13" s="122" t="s">
        <v>68</v>
      </c>
      <c r="AC13" s="122"/>
      <c r="AD13" s="1">
        <v>42380</v>
      </c>
      <c r="AE13" s="1">
        <v>42380</v>
      </c>
      <c r="AF13" s="1">
        <v>42426</v>
      </c>
      <c r="AG13" s="18">
        <v>19000000</v>
      </c>
      <c r="AH13" s="61">
        <f t="shared" si="1"/>
        <v>0.94810379241516962</v>
      </c>
      <c r="AI13" s="121"/>
      <c r="AJ13" s="48"/>
      <c r="AK13" s="121"/>
      <c r="AL13" s="121"/>
      <c r="AM13" s="121"/>
      <c r="AN13" s="123"/>
      <c r="AO13" s="121"/>
      <c r="AP13" s="14"/>
      <c r="AQ13" s="126" t="str">
        <f>C13</f>
        <v>박은주</v>
      </c>
      <c r="AR13" s="16">
        <v>42426</v>
      </c>
      <c r="AS13" s="16">
        <v>42426</v>
      </c>
      <c r="AT13" s="7"/>
      <c r="AU13" s="14"/>
      <c r="AV13" s="16">
        <v>42433</v>
      </c>
      <c r="AW13" s="14">
        <f>SUM(AG13-AU13)</f>
        <v>19000000</v>
      </c>
      <c r="AX13" s="92"/>
      <c r="AY13" s="82"/>
      <c r="AZ13" s="92"/>
      <c r="BA13" s="82"/>
      <c r="BB13" s="92"/>
      <c r="BC13" s="82"/>
      <c r="BD13" s="92"/>
      <c r="BE13" s="82"/>
      <c r="BF13" s="92"/>
      <c r="BG13" s="82"/>
      <c r="BH13" s="92"/>
      <c r="BI13" s="82"/>
      <c r="BJ13" s="92"/>
      <c r="BK13" s="82"/>
      <c r="BL13" s="92"/>
      <c r="BM13" s="82"/>
      <c r="BN13" s="92"/>
      <c r="BO13" s="82"/>
    </row>
    <row r="14" spans="1:67" ht="29.25" customHeight="1">
      <c r="A14" s="126">
        <v>8</v>
      </c>
      <c r="B14" s="121" t="s">
        <v>75</v>
      </c>
      <c r="C14" s="121" t="s">
        <v>76</v>
      </c>
      <c r="D14" s="1">
        <v>42374</v>
      </c>
      <c r="E14" s="121" t="s">
        <v>52</v>
      </c>
      <c r="F14" s="121" t="s">
        <v>121</v>
      </c>
      <c r="G14" s="122" t="s">
        <v>77</v>
      </c>
      <c r="H14" s="122" t="str">
        <f t="shared" si="0"/>
        <v>2016년도 정보통신시스템 유지보수 용역</v>
      </c>
      <c r="I14" s="122" t="s">
        <v>99</v>
      </c>
      <c r="J14" s="18">
        <v>15612000</v>
      </c>
      <c r="K14" s="125"/>
      <c r="L14" s="122"/>
      <c r="M14" s="20"/>
      <c r="N14" s="121"/>
      <c r="O14" s="121"/>
      <c r="P14" s="121"/>
      <c r="Q14" s="121"/>
      <c r="R14" s="59"/>
      <c r="S14" s="40"/>
      <c r="T14" s="125"/>
      <c r="U14" s="122"/>
      <c r="V14" s="122"/>
      <c r="W14" s="122"/>
      <c r="X14" s="40"/>
      <c r="Y14" s="125"/>
      <c r="Z14" s="122" t="s">
        <v>213</v>
      </c>
      <c r="AA14" s="121" t="s">
        <v>214</v>
      </c>
      <c r="AB14" s="122" t="s">
        <v>215</v>
      </c>
      <c r="AC14" s="122"/>
      <c r="AD14" s="1">
        <v>42381</v>
      </c>
      <c r="AE14" s="1">
        <v>42381</v>
      </c>
      <c r="AF14" s="1">
        <v>42735</v>
      </c>
      <c r="AG14" s="18">
        <v>14050000</v>
      </c>
      <c r="AH14" s="61">
        <f t="shared" si="1"/>
        <v>0.89994875736612867</v>
      </c>
      <c r="AI14" s="121"/>
      <c r="AJ14" s="48"/>
      <c r="AK14" s="121"/>
      <c r="AL14" s="121"/>
      <c r="AM14" s="121"/>
      <c r="AN14" s="123"/>
      <c r="AO14" s="121"/>
      <c r="AP14" s="14"/>
      <c r="AQ14" s="126" t="s">
        <v>216</v>
      </c>
      <c r="AR14" s="16"/>
      <c r="AS14" s="16"/>
      <c r="AT14" s="7"/>
      <c r="AU14" s="14"/>
      <c r="AV14" s="16"/>
      <c r="AW14" s="14"/>
      <c r="AX14" s="16">
        <v>42404</v>
      </c>
      <c r="AY14" s="84">
        <v>1170830</v>
      </c>
      <c r="AZ14" s="16">
        <v>42431</v>
      </c>
      <c r="BA14" s="84">
        <v>1170830</v>
      </c>
      <c r="BB14" s="16">
        <v>42465</v>
      </c>
      <c r="BC14" s="84">
        <v>1170830</v>
      </c>
      <c r="BD14" s="16">
        <v>42493</v>
      </c>
      <c r="BE14" s="84">
        <v>1170830</v>
      </c>
      <c r="BF14" s="16">
        <v>42529</v>
      </c>
      <c r="BG14" s="84">
        <v>1170830</v>
      </c>
      <c r="BH14" s="16">
        <v>42556</v>
      </c>
      <c r="BI14" s="84">
        <v>1170830</v>
      </c>
      <c r="BJ14" s="16">
        <v>42587</v>
      </c>
      <c r="BK14" s="84">
        <v>1170830</v>
      </c>
      <c r="BL14" s="16">
        <v>42618</v>
      </c>
      <c r="BM14" s="84">
        <v>1170830</v>
      </c>
      <c r="BN14" s="16">
        <v>42648</v>
      </c>
      <c r="BO14" s="84">
        <v>1170830</v>
      </c>
    </row>
    <row r="15" spans="1:67" ht="29.25" customHeight="1">
      <c r="A15" s="126">
        <v>9</v>
      </c>
      <c r="B15" s="121" t="s">
        <v>75</v>
      </c>
      <c r="C15" s="121" t="s">
        <v>103</v>
      </c>
      <c r="D15" s="1">
        <v>42374</v>
      </c>
      <c r="E15" s="121" t="s">
        <v>52</v>
      </c>
      <c r="F15" s="121" t="s">
        <v>147</v>
      </c>
      <c r="G15" s="122" t="s">
        <v>104</v>
      </c>
      <c r="H15" s="122" t="str">
        <f t="shared" si="0"/>
        <v>2016년도 통합홈페이지 유지보수 용역</v>
      </c>
      <c r="I15" s="122" t="s">
        <v>105</v>
      </c>
      <c r="J15" s="18">
        <v>12000000</v>
      </c>
      <c r="K15" s="125"/>
      <c r="L15" s="122"/>
      <c r="M15" s="20"/>
      <c r="N15" s="121"/>
      <c r="O15" s="121"/>
      <c r="P15" s="121"/>
      <c r="Q15" s="121"/>
      <c r="R15" s="59"/>
      <c r="S15" s="40"/>
      <c r="T15" s="125"/>
      <c r="U15" s="122"/>
      <c r="V15" s="122"/>
      <c r="W15" s="122"/>
      <c r="X15" s="40"/>
      <c r="Y15" s="125"/>
      <c r="Z15" s="122" t="s">
        <v>106</v>
      </c>
      <c r="AA15" s="133" t="s">
        <v>915</v>
      </c>
      <c r="AB15" s="122" t="s">
        <v>107</v>
      </c>
      <c r="AC15" s="122"/>
      <c r="AD15" s="1">
        <v>42381</v>
      </c>
      <c r="AE15" s="1">
        <v>42381</v>
      </c>
      <c r="AF15" s="1">
        <v>42735</v>
      </c>
      <c r="AG15" s="18">
        <v>11040000</v>
      </c>
      <c r="AH15" s="61">
        <f t="shared" si="1"/>
        <v>0.92</v>
      </c>
      <c r="AI15" s="121"/>
      <c r="AJ15" s="48"/>
      <c r="AK15" s="121"/>
      <c r="AL15" s="121"/>
      <c r="AM15" s="121"/>
      <c r="AN15" s="123"/>
      <c r="AO15" s="121"/>
      <c r="AP15" s="14"/>
      <c r="AQ15" s="126" t="str">
        <f t="shared" ref="AQ15:AQ20" si="2">C15</f>
        <v>이인철</v>
      </c>
      <c r="AR15" s="16"/>
      <c r="AS15" s="16"/>
      <c r="AT15" s="7"/>
      <c r="AU15" s="14"/>
      <c r="AV15" s="16"/>
      <c r="AW15" s="14"/>
      <c r="AX15" s="16">
        <v>42404</v>
      </c>
      <c r="AY15" s="84">
        <v>920000</v>
      </c>
      <c r="AZ15" s="16">
        <v>42431</v>
      </c>
      <c r="BA15" s="84">
        <v>920000</v>
      </c>
      <c r="BB15" s="16">
        <v>42465</v>
      </c>
      <c r="BC15" s="84">
        <v>920000</v>
      </c>
      <c r="BD15" s="16">
        <v>42493</v>
      </c>
      <c r="BE15" s="84">
        <v>920000</v>
      </c>
      <c r="BF15" s="16">
        <v>42529</v>
      </c>
      <c r="BG15" s="84">
        <v>920000</v>
      </c>
      <c r="BH15" s="16">
        <v>42559</v>
      </c>
      <c r="BI15" s="84">
        <v>920000</v>
      </c>
      <c r="BJ15" s="16">
        <v>42587</v>
      </c>
      <c r="BK15" s="84">
        <v>920000</v>
      </c>
      <c r="BL15" s="16">
        <v>42619</v>
      </c>
      <c r="BM15" s="84">
        <v>920000</v>
      </c>
      <c r="BN15" s="16">
        <v>42654</v>
      </c>
      <c r="BO15" s="84">
        <v>920000</v>
      </c>
    </row>
    <row r="16" spans="1:67" ht="29.25" customHeight="1">
      <c r="A16" s="126">
        <v>10</v>
      </c>
      <c r="B16" s="121" t="s">
        <v>75</v>
      </c>
      <c r="C16" s="121" t="s">
        <v>103</v>
      </c>
      <c r="D16" s="1">
        <v>42374</v>
      </c>
      <c r="E16" s="121" t="s">
        <v>52</v>
      </c>
      <c r="F16" s="121" t="s">
        <v>147</v>
      </c>
      <c r="G16" s="122" t="s">
        <v>108</v>
      </c>
      <c r="H16" s="122" t="str">
        <f t="shared" si="0"/>
        <v>2016년도 그룹웨어 시스템 유지보수 용역</v>
      </c>
      <c r="I16" s="122" t="s">
        <v>109</v>
      </c>
      <c r="J16" s="18">
        <v>14400000</v>
      </c>
      <c r="K16" s="125"/>
      <c r="L16" s="122"/>
      <c r="M16" s="20"/>
      <c r="N16" s="121"/>
      <c r="O16" s="121"/>
      <c r="P16" s="121"/>
      <c r="Q16" s="121"/>
      <c r="R16" s="59"/>
      <c r="S16" s="40"/>
      <c r="T16" s="125"/>
      <c r="U16" s="122"/>
      <c r="V16" s="122"/>
      <c r="W16" s="122"/>
      <c r="X16" s="40"/>
      <c r="Y16" s="125"/>
      <c r="Z16" s="122" t="s">
        <v>110</v>
      </c>
      <c r="AA16" s="121" t="s">
        <v>111</v>
      </c>
      <c r="AB16" s="122" t="s">
        <v>112</v>
      </c>
      <c r="AC16" s="122"/>
      <c r="AD16" s="1">
        <v>42382</v>
      </c>
      <c r="AE16" s="1">
        <v>42382</v>
      </c>
      <c r="AF16" s="1">
        <v>42735</v>
      </c>
      <c r="AG16" s="18">
        <v>13536000</v>
      </c>
      <c r="AH16" s="61">
        <f t="shared" si="1"/>
        <v>0.94</v>
      </c>
      <c r="AI16" s="121"/>
      <c r="AJ16" s="48"/>
      <c r="AK16" s="121"/>
      <c r="AL16" s="121"/>
      <c r="AM16" s="121"/>
      <c r="AN16" s="123"/>
      <c r="AO16" s="121"/>
      <c r="AP16" s="14"/>
      <c r="AQ16" s="126" t="str">
        <f t="shared" si="2"/>
        <v>이인철</v>
      </c>
      <c r="AR16" s="16"/>
      <c r="AS16" s="16"/>
      <c r="AT16" s="7"/>
      <c r="AU16" s="14"/>
      <c r="AV16" s="16"/>
      <c r="AW16" s="14"/>
      <c r="AX16" s="16">
        <v>42404</v>
      </c>
      <c r="AY16" s="84">
        <v>1128000</v>
      </c>
      <c r="AZ16" s="16">
        <v>42438</v>
      </c>
      <c r="BA16" s="84">
        <v>1128000</v>
      </c>
      <c r="BB16" s="16">
        <v>42468</v>
      </c>
      <c r="BC16" s="84">
        <v>1128000</v>
      </c>
      <c r="BD16" s="16">
        <v>42493</v>
      </c>
      <c r="BE16" s="84">
        <v>1128000</v>
      </c>
      <c r="BF16" s="16">
        <v>42529</v>
      </c>
      <c r="BG16" s="84">
        <v>1128000</v>
      </c>
      <c r="BH16" s="16">
        <v>42559</v>
      </c>
      <c r="BI16" s="84">
        <v>1128000</v>
      </c>
      <c r="BJ16" s="16">
        <v>42587</v>
      </c>
      <c r="BK16" s="84">
        <v>1128000</v>
      </c>
      <c r="BL16" s="16">
        <v>42618</v>
      </c>
      <c r="BM16" s="84">
        <v>1128000</v>
      </c>
      <c r="BN16" s="16">
        <v>42648</v>
      </c>
      <c r="BO16" s="84">
        <v>1128000</v>
      </c>
    </row>
    <row r="17" spans="1:67" ht="29.25" customHeight="1">
      <c r="A17" s="126">
        <v>11</v>
      </c>
      <c r="B17" s="121" t="s">
        <v>441</v>
      </c>
      <c r="C17" s="121" t="s">
        <v>90</v>
      </c>
      <c r="D17" s="1">
        <v>42380</v>
      </c>
      <c r="E17" s="121" t="s">
        <v>91</v>
      </c>
      <c r="F17" s="121" t="s">
        <v>60</v>
      </c>
      <c r="G17" s="122" t="s">
        <v>92</v>
      </c>
      <c r="H17" s="122" t="str">
        <f t="shared" si="0"/>
        <v>지역문화(만화, 애니) 콘텐츠 활용 만화문화상품(오르골) 제작</v>
      </c>
      <c r="I17" s="122" t="s">
        <v>93</v>
      </c>
      <c r="J17" s="18">
        <v>5220000</v>
      </c>
      <c r="K17" s="125"/>
      <c r="L17" s="122"/>
      <c r="M17" s="20"/>
      <c r="N17" s="121"/>
      <c r="O17" s="121"/>
      <c r="P17" s="121"/>
      <c r="Q17" s="121"/>
      <c r="R17" s="59"/>
      <c r="S17" s="40"/>
      <c r="T17" s="125"/>
      <c r="U17" s="122"/>
      <c r="V17" s="122"/>
      <c r="W17" s="122"/>
      <c r="X17" s="40"/>
      <c r="Y17" s="125"/>
      <c r="Z17" s="122" t="s">
        <v>94</v>
      </c>
      <c r="AA17" s="121" t="s">
        <v>95</v>
      </c>
      <c r="AB17" s="122" t="s">
        <v>96</v>
      </c>
      <c r="AC17" s="122"/>
      <c r="AD17" s="1">
        <v>42382</v>
      </c>
      <c r="AE17" s="1"/>
      <c r="AF17" s="1">
        <v>42419</v>
      </c>
      <c r="AG17" s="18">
        <v>4820000</v>
      </c>
      <c r="AH17" s="61">
        <f t="shared" si="1"/>
        <v>0.92337164750957856</v>
      </c>
      <c r="AI17" s="121"/>
      <c r="AJ17" s="48"/>
      <c r="AK17" s="121"/>
      <c r="AL17" s="121"/>
      <c r="AM17" s="121"/>
      <c r="AN17" s="123"/>
      <c r="AO17" s="121"/>
      <c r="AP17" s="14"/>
      <c r="AQ17" s="126" t="str">
        <f t="shared" si="2"/>
        <v>배은영</v>
      </c>
      <c r="AR17" s="16">
        <v>42395</v>
      </c>
      <c r="AS17" s="16">
        <v>42395</v>
      </c>
      <c r="AT17" s="7"/>
      <c r="AU17" s="14"/>
      <c r="AV17" s="16">
        <v>42396</v>
      </c>
      <c r="AW17" s="14">
        <f>SUM(AG17-AU17)</f>
        <v>4820000</v>
      </c>
      <c r="AX17" s="92"/>
      <c r="AY17" s="82"/>
      <c r="AZ17" s="92"/>
      <c r="BA17" s="82"/>
      <c r="BB17" s="92"/>
      <c r="BC17" s="82"/>
      <c r="BD17" s="92"/>
      <c r="BE17" s="82"/>
      <c r="BF17" s="92"/>
      <c r="BG17" s="82"/>
      <c r="BH17" s="92"/>
      <c r="BI17" s="82"/>
      <c r="BJ17" s="92"/>
      <c r="BK17" s="82"/>
      <c r="BL17" s="92"/>
      <c r="BM17" s="82"/>
      <c r="BN17" s="92"/>
      <c r="BO17" s="82"/>
    </row>
    <row r="18" spans="1:67" ht="29.25" customHeight="1">
      <c r="A18" s="126">
        <v>12</v>
      </c>
      <c r="B18" s="121" t="s">
        <v>441</v>
      </c>
      <c r="C18" s="121" t="s">
        <v>90</v>
      </c>
      <c r="D18" s="1">
        <v>42380</v>
      </c>
      <c r="E18" s="121" t="s">
        <v>91</v>
      </c>
      <c r="F18" s="121" t="s">
        <v>60</v>
      </c>
      <c r="G18" s="122" t="s">
        <v>124</v>
      </c>
      <c r="H18" s="122" t="str">
        <f t="shared" si="0"/>
        <v>지역문화(만화, 애니) 콘텐츠 활용 만화문화상품(넥타이) 제작</v>
      </c>
      <c r="I18" s="122" t="s">
        <v>125</v>
      </c>
      <c r="J18" s="18">
        <v>8130000</v>
      </c>
      <c r="K18" s="125"/>
      <c r="L18" s="122"/>
      <c r="M18" s="20"/>
      <c r="N18" s="121"/>
      <c r="O18" s="121"/>
      <c r="P18" s="121"/>
      <c r="Q18" s="121"/>
      <c r="R18" s="59"/>
      <c r="S18" s="40"/>
      <c r="T18" s="125"/>
      <c r="U18" s="122"/>
      <c r="V18" s="122"/>
      <c r="W18" s="122"/>
      <c r="X18" s="40"/>
      <c r="Y18" s="125"/>
      <c r="Z18" s="122" t="s">
        <v>126</v>
      </c>
      <c r="AA18" s="121" t="s">
        <v>127</v>
      </c>
      <c r="AB18" s="122" t="s">
        <v>128</v>
      </c>
      <c r="AC18" s="122"/>
      <c r="AD18" s="1">
        <v>42383</v>
      </c>
      <c r="AE18" s="1"/>
      <c r="AF18" s="1">
        <v>42419</v>
      </c>
      <c r="AG18" s="18">
        <v>7909000</v>
      </c>
      <c r="AH18" s="61">
        <f t="shared" si="1"/>
        <v>0.97281672816728171</v>
      </c>
      <c r="AI18" s="121"/>
      <c r="AJ18" s="48"/>
      <c r="AK18" s="121"/>
      <c r="AL18" s="121"/>
      <c r="AM18" s="121"/>
      <c r="AN18" s="123"/>
      <c r="AO18" s="121"/>
      <c r="AP18" s="14"/>
      <c r="AQ18" s="126" t="str">
        <f t="shared" si="2"/>
        <v>배은영</v>
      </c>
      <c r="AR18" s="16">
        <v>42419</v>
      </c>
      <c r="AS18" s="16">
        <v>42419</v>
      </c>
      <c r="AT18" s="7"/>
      <c r="AU18" s="14"/>
      <c r="AV18" s="16">
        <v>42422</v>
      </c>
      <c r="AW18" s="14">
        <f>SUM(AG18-AU18)</f>
        <v>7909000</v>
      </c>
      <c r="AX18" s="92"/>
      <c r="AY18" s="82"/>
      <c r="AZ18" s="92"/>
      <c r="BA18" s="82"/>
      <c r="BB18" s="92"/>
      <c r="BC18" s="82"/>
      <c r="BD18" s="92"/>
      <c r="BE18" s="82"/>
      <c r="BF18" s="92"/>
      <c r="BG18" s="82"/>
      <c r="BH18" s="92"/>
      <c r="BI18" s="82"/>
      <c r="BJ18" s="92"/>
      <c r="BK18" s="82"/>
      <c r="BL18" s="92"/>
      <c r="BM18" s="82"/>
      <c r="BN18" s="92"/>
      <c r="BO18" s="82"/>
    </row>
    <row r="19" spans="1:67" ht="29.25" customHeight="1">
      <c r="A19" s="126">
        <v>13</v>
      </c>
      <c r="B19" s="121" t="s">
        <v>153</v>
      </c>
      <c r="C19" s="121" t="s">
        <v>154</v>
      </c>
      <c r="D19" s="1">
        <v>42383</v>
      </c>
      <c r="E19" s="121" t="s">
        <v>91</v>
      </c>
      <c r="F19" s="121" t="s">
        <v>60</v>
      </c>
      <c r="G19" s="122" t="s">
        <v>155</v>
      </c>
      <c r="H19" s="122" t="str">
        <f t="shared" si="0"/>
        <v>문화부 방문(2106년 예산 및 사업 논의)에 따른 기념품 구입</v>
      </c>
      <c r="I19" s="122" t="s">
        <v>157</v>
      </c>
      <c r="J19" s="18">
        <v>130000</v>
      </c>
      <c r="K19" s="125"/>
      <c r="L19" s="122"/>
      <c r="M19" s="20"/>
      <c r="N19" s="121"/>
      <c r="O19" s="121"/>
      <c r="P19" s="121"/>
      <c r="Q19" s="121"/>
      <c r="R19" s="59"/>
      <c r="S19" s="40"/>
      <c r="T19" s="125"/>
      <c r="U19" s="122"/>
      <c r="V19" s="122"/>
      <c r="W19" s="122"/>
      <c r="X19" s="40"/>
      <c r="Y19" s="125"/>
      <c r="Z19" s="122" t="s">
        <v>158</v>
      </c>
      <c r="AA19" s="121" t="s">
        <v>159</v>
      </c>
      <c r="AB19" s="122" t="s">
        <v>160</v>
      </c>
      <c r="AC19" s="122"/>
      <c r="AD19" s="1">
        <v>42383</v>
      </c>
      <c r="AE19" s="1"/>
      <c r="AF19" s="1">
        <v>42383</v>
      </c>
      <c r="AG19" s="18">
        <v>117000</v>
      </c>
      <c r="AH19" s="61">
        <f t="shared" si="1"/>
        <v>0.9</v>
      </c>
      <c r="AI19" s="121"/>
      <c r="AJ19" s="48"/>
      <c r="AK19" s="121"/>
      <c r="AL19" s="121"/>
      <c r="AM19" s="121"/>
      <c r="AN19" s="123"/>
      <c r="AO19" s="121"/>
      <c r="AP19" s="14"/>
      <c r="AQ19" s="126" t="str">
        <f t="shared" si="2"/>
        <v>임설민</v>
      </c>
      <c r="AR19" s="16">
        <v>42383</v>
      </c>
      <c r="AS19" s="16">
        <v>42383</v>
      </c>
      <c r="AT19" s="7"/>
      <c r="AU19" s="14"/>
      <c r="AV19" s="16">
        <v>42391</v>
      </c>
      <c r="AW19" s="14">
        <f>SUM(AG19-AU19)</f>
        <v>117000</v>
      </c>
      <c r="AX19" s="92"/>
      <c r="AY19" s="82"/>
      <c r="AZ19" s="92"/>
      <c r="BA19" s="82"/>
      <c r="BB19" s="92"/>
      <c r="BC19" s="82"/>
      <c r="BD19" s="92"/>
      <c r="BE19" s="82"/>
      <c r="BF19" s="92"/>
      <c r="BG19" s="82"/>
      <c r="BH19" s="92"/>
      <c r="BI19" s="82"/>
      <c r="BJ19" s="92"/>
      <c r="BK19" s="82"/>
      <c r="BL19" s="92"/>
      <c r="BM19" s="82"/>
      <c r="BN19" s="92"/>
      <c r="BO19" s="82"/>
    </row>
    <row r="20" spans="1:67" ht="29.25" customHeight="1">
      <c r="A20" s="126">
        <v>14</v>
      </c>
      <c r="B20" s="121" t="s">
        <v>75</v>
      </c>
      <c r="C20" s="121" t="s">
        <v>76</v>
      </c>
      <c r="D20" s="1">
        <v>42384</v>
      </c>
      <c r="E20" s="121" t="s">
        <v>91</v>
      </c>
      <c r="F20" s="121" t="s">
        <v>60</v>
      </c>
      <c r="G20" s="122" t="s">
        <v>170</v>
      </c>
      <c r="H20" s="122" t="str">
        <f t="shared" si="0"/>
        <v>진흥원 기계실 졸리펌프 수리</v>
      </c>
      <c r="I20" s="122" t="s">
        <v>171</v>
      </c>
      <c r="J20" s="18">
        <v>73700</v>
      </c>
      <c r="K20" s="125"/>
      <c r="L20" s="122"/>
      <c r="M20" s="20"/>
      <c r="N20" s="121"/>
      <c r="O20" s="121"/>
      <c r="P20" s="121"/>
      <c r="Q20" s="121"/>
      <c r="R20" s="59"/>
      <c r="S20" s="40"/>
      <c r="T20" s="125"/>
      <c r="U20" s="122"/>
      <c r="V20" s="122"/>
      <c r="W20" s="122"/>
      <c r="X20" s="40"/>
      <c r="Y20" s="125"/>
      <c r="Z20" s="122" t="s">
        <v>172</v>
      </c>
      <c r="AA20" s="121" t="s">
        <v>173</v>
      </c>
      <c r="AB20" s="122" t="s">
        <v>174</v>
      </c>
      <c r="AC20" s="122"/>
      <c r="AD20" s="1">
        <v>42384</v>
      </c>
      <c r="AE20" s="1">
        <v>42387</v>
      </c>
      <c r="AF20" s="1">
        <v>42387</v>
      </c>
      <c r="AG20" s="18">
        <v>66000</v>
      </c>
      <c r="AH20" s="61">
        <f t="shared" si="1"/>
        <v>0.89552238805970152</v>
      </c>
      <c r="AI20" s="121"/>
      <c r="AJ20" s="48"/>
      <c r="AK20" s="121"/>
      <c r="AL20" s="121"/>
      <c r="AM20" s="121"/>
      <c r="AN20" s="123"/>
      <c r="AO20" s="121"/>
      <c r="AP20" s="14"/>
      <c r="AQ20" s="126" t="str">
        <f t="shared" si="2"/>
        <v>최중국</v>
      </c>
      <c r="AR20" s="16">
        <v>42387</v>
      </c>
      <c r="AS20" s="16">
        <v>42387</v>
      </c>
      <c r="AT20" s="7"/>
      <c r="AU20" s="14"/>
      <c r="AV20" s="16">
        <v>42396</v>
      </c>
      <c r="AW20" s="14">
        <f>SUM(AG20-AU20)</f>
        <v>66000</v>
      </c>
      <c r="AX20" s="92"/>
      <c r="AY20" s="82"/>
      <c r="AZ20" s="92"/>
      <c r="BA20" s="82"/>
      <c r="BB20" s="92"/>
      <c r="BC20" s="82"/>
      <c r="BD20" s="92"/>
      <c r="BE20" s="82"/>
      <c r="BF20" s="92"/>
      <c r="BG20" s="82"/>
      <c r="BH20" s="92"/>
      <c r="BI20" s="82"/>
      <c r="BJ20" s="92"/>
      <c r="BK20" s="82"/>
      <c r="BL20" s="92"/>
      <c r="BM20" s="82"/>
      <c r="BN20" s="92"/>
      <c r="BO20" s="82"/>
    </row>
    <row r="21" spans="1:67" ht="29.25" customHeight="1">
      <c r="A21" s="126">
        <v>15</v>
      </c>
      <c r="B21" s="121" t="s">
        <v>75</v>
      </c>
      <c r="C21" s="121" t="s">
        <v>103</v>
      </c>
      <c r="D21" s="1">
        <v>42388</v>
      </c>
      <c r="E21" s="121" t="s">
        <v>52</v>
      </c>
      <c r="F21" s="121" t="s">
        <v>60</v>
      </c>
      <c r="G21" s="122" t="s">
        <v>764</v>
      </c>
      <c r="H21" s="122" t="str">
        <f t="shared" si="0"/>
        <v>2016년도 업무용 PC 유지보수 용역</v>
      </c>
      <c r="I21" s="122" t="s">
        <v>162</v>
      </c>
      <c r="J21" s="18">
        <v>9856000</v>
      </c>
      <c r="K21" s="125"/>
      <c r="L21" s="122"/>
      <c r="M21" s="20"/>
      <c r="N21" s="121"/>
      <c r="O21" s="121"/>
      <c r="P21" s="121"/>
      <c r="Q21" s="121"/>
      <c r="R21" s="59"/>
      <c r="S21" s="40"/>
      <c r="T21" s="125"/>
      <c r="U21" s="122"/>
      <c r="V21" s="122"/>
      <c r="W21" s="122"/>
      <c r="X21" s="40"/>
      <c r="Y21" s="125"/>
      <c r="Z21" s="122" t="s">
        <v>163</v>
      </c>
      <c r="AA21" s="121" t="s">
        <v>164</v>
      </c>
      <c r="AB21" s="122" t="s">
        <v>165</v>
      </c>
      <c r="AC21" s="122"/>
      <c r="AD21" s="1">
        <v>42384</v>
      </c>
      <c r="AE21" s="1">
        <v>42391</v>
      </c>
      <c r="AF21" s="1">
        <v>42735</v>
      </c>
      <c r="AG21" s="18">
        <v>8800000</v>
      </c>
      <c r="AH21" s="61">
        <f t="shared" si="1"/>
        <v>0.8928571428571429</v>
      </c>
      <c r="AI21" s="121"/>
      <c r="AJ21" s="48"/>
      <c r="AK21" s="121"/>
      <c r="AL21" s="121"/>
      <c r="AM21" s="121"/>
      <c r="AN21" s="123"/>
      <c r="AO21" s="121"/>
      <c r="AP21" s="14"/>
      <c r="AQ21" s="126" t="s">
        <v>216</v>
      </c>
      <c r="AR21" s="16"/>
      <c r="AS21" s="16"/>
      <c r="AT21" s="7"/>
      <c r="AU21" s="14"/>
      <c r="AV21" s="16"/>
      <c r="AW21" s="14"/>
      <c r="AX21" s="16">
        <v>42438</v>
      </c>
      <c r="AY21" s="84">
        <v>800000</v>
      </c>
      <c r="AZ21" s="16">
        <v>42465</v>
      </c>
      <c r="BA21" s="84">
        <v>800000</v>
      </c>
      <c r="BB21" s="16">
        <v>42499</v>
      </c>
      <c r="BC21" s="84">
        <v>800000</v>
      </c>
      <c r="BD21" s="16">
        <v>42529</v>
      </c>
      <c r="BE21" s="84">
        <v>800000</v>
      </c>
      <c r="BF21" s="16">
        <v>42556</v>
      </c>
      <c r="BG21" s="84">
        <v>800000</v>
      </c>
      <c r="BH21" s="16">
        <v>42587</v>
      </c>
      <c r="BI21" s="84">
        <v>800000</v>
      </c>
      <c r="BJ21" s="16">
        <v>42618</v>
      </c>
      <c r="BK21" s="84">
        <v>800000</v>
      </c>
      <c r="BL21" s="16">
        <v>42648</v>
      </c>
      <c r="BM21" s="84">
        <v>800000</v>
      </c>
      <c r="BN21" s="16"/>
      <c r="BO21" s="84"/>
    </row>
    <row r="22" spans="1:67" ht="29.25" customHeight="1">
      <c r="A22" s="126">
        <v>16</v>
      </c>
      <c r="B22" s="121" t="s">
        <v>83</v>
      </c>
      <c r="C22" s="121" t="s">
        <v>84</v>
      </c>
      <c r="D22" s="1">
        <v>42382</v>
      </c>
      <c r="E22" s="121" t="s">
        <v>52</v>
      </c>
      <c r="F22" s="121" t="s">
        <v>60</v>
      </c>
      <c r="G22" s="122" t="s">
        <v>129</v>
      </c>
      <c r="H22" s="122" t="str">
        <f t="shared" si="0"/>
        <v>꿈의 학교 교육 운영을 위한 3D프린터 용 모델링 제작 용역</v>
      </c>
      <c r="I22" s="122" t="s">
        <v>130</v>
      </c>
      <c r="J22" s="18">
        <v>6600000</v>
      </c>
      <c r="K22" s="125"/>
      <c r="L22" s="122"/>
      <c r="M22" s="20"/>
      <c r="N22" s="121"/>
      <c r="O22" s="121"/>
      <c r="P22" s="121"/>
      <c r="Q22" s="121"/>
      <c r="R22" s="59"/>
      <c r="S22" s="40"/>
      <c r="T22" s="125"/>
      <c r="U22" s="122"/>
      <c r="V22" s="122"/>
      <c r="W22" s="122"/>
      <c r="X22" s="40"/>
      <c r="Y22" s="125"/>
      <c r="Z22" s="122" t="s">
        <v>131</v>
      </c>
      <c r="AA22" s="121" t="s">
        <v>133</v>
      </c>
      <c r="AB22" s="122" t="s">
        <v>132</v>
      </c>
      <c r="AC22" s="122"/>
      <c r="AD22" s="1">
        <v>42387</v>
      </c>
      <c r="AE22" s="1">
        <v>42387</v>
      </c>
      <c r="AF22" s="1">
        <v>42394</v>
      </c>
      <c r="AG22" s="18">
        <v>6000000</v>
      </c>
      <c r="AH22" s="61">
        <f t="shared" si="1"/>
        <v>0.90909090909090906</v>
      </c>
      <c r="AI22" s="121"/>
      <c r="AJ22" s="48"/>
      <c r="AK22" s="121"/>
      <c r="AL22" s="121"/>
      <c r="AM22" s="121"/>
      <c r="AN22" s="123"/>
      <c r="AO22" s="121"/>
      <c r="AP22" s="14"/>
      <c r="AQ22" s="126" t="str">
        <f t="shared" ref="AQ22:AQ40" si="3">C22</f>
        <v>안윤선</v>
      </c>
      <c r="AR22" s="16">
        <v>42389</v>
      </c>
      <c r="AS22" s="16">
        <v>42389</v>
      </c>
      <c r="AT22" s="7"/>
      <c r="AU22" s="14"/>
      <c r="AV22" s="16">
        <v>42396</v>
      </c>
      <c r="AW22" s="14">
        <f t="shared" ref="AW22:AW28" si="4">SUM(AG22-AU22)</f>
        <v>6000000</v>
      </c>
      <c r="AX22" s="92"/>
      <c r="AY22" s="82"/>
      <c r="AZ22" s="92"/>
      <c r="BA22" s="82"/>
      <c r="BB22" s="92"/>
      <c r="BC22" s="82"/>
      <c r="BD22" s="92"/>
      <c r="BE22" s="82"/>
      <c r="BF22" s="92"/>
      <c r="BG22" s="82"/>
      <c r="BH22" s="92"/>
      <c r="BI22" s="82"/>
      <c r="BJ22" s="92"/>
      <c r="BK22" s="82"/>
      <c r="BL22" s="92"/>
      <c r="BM22" s="82"/>
      <c r="BN22" s="92"/>
      <c r="BO22" s="82"/>
    </row>
    <row r="23" spans="1:67" ht="29.25" customHeight="1">
      <c r="A23" s="126">
        <v>17</v>
      </c>
      <c r="B23" s="121" t="s">
        <v>441</v>
      </c>
      <c r="C23" s="121" t="s">
        <v>134</v>
      </c>
      <c r="D23" s="1">
        <v>42383</v>
      </c>
      <c r="E23" s="121" t="s">
        <v>91</v>
      </c>
      <c r="F23" s="121" t="s">
        <v>148</v>
      </c>
      <c r="G23" s="122" t="s">
        <v>156</v>
      </c>
      <c r="H23" s="122" t="str">
        <f t="shared" si="0"/>
        <v>만화도시 공간특화 및 홍보를 위한 만화포토존 제작 설치</v>
      </c>
      <c r="I23" s="122" t="s">
        <v>135</v>
      </c>
      <c r="J23" s="18">
        <v>10090000</v>
      </c>
      <c r="K23" s="125"/>
      <c r="L23" s="122"/>
      <c r="M23" s="20"/>
      <c r="N23" s="121"/>
      <c r="O23" s="121"/>
      <c r="P23" s="121"/>
      <c r="Q23" s="121"/>
      <c r="R23" s="59"/>
      <c r="S23" s="40"/>
      <c r="T23" s="125"/>
      <c r="U23" s="122"/>
      <c r="V23" s="122"/>
      <c r="W23" s="122"/>
      <c r="X23" s="40"/>
      <c r="Y23" s="125"/>
      <c r="Z23" s="122" t="s">
        <v>136</v>
      </c>
      <c r="AA23" s="121" t="s">
        <v>137</v>
      </c>
      <c r="AB23" s="122" t="s">
        <v>138</v>
      </c>
      <c r="AC23" s="122"/>
      <c r="AD23" s="1">
        <v>42387</v>
      </c>
      <c r="AE23" s="1"/>
      <c r="AF23" s="1">
        <v>42420</v>
      </c>
      <c r="AG23" s="18">
        <v>10000000</v>
      </c>
      <c r="AH23" s="61">
        <f t="shared" si="1"/>
        <v>0.99108027750247774</v>
      </c>
      <c r="AI23" s="121"/>
      <c r="AJ23" s="48"/>
      <c r="AK23" s="121"/>
      <c r="AL23" s="121"/>
      <c r="AM23" s="121"/>
      <c r="AN23" s="123"/>
      <c r="AO23" s="121"/>
      <c r="AP23" s="14"/>
      <c r="AQ23" s="126" t="str">
        <f t="shared" si="3"/>
        <v>손은양</v>
      </c>
      <c r="AR23" s="16">
        <v>42405</v>
      </c>
      <c r="AS23" s="16">
        <v>42411</v>
      </c>
      <c r="AT23" s="7"/>
      <c r="AU23" s="14"/>
      <c r="AV23" s="16">
        <v>42412</v>
      </c>
      <c r="AW23" s="14">
        <f t="shared" si="4"/>
        <v>10000000</v>
      </c>
      <c r="AX23" s="92"/>
      <c r="AY23" s="82"/>
      <c r="AZ23" s="92"/>
      <c r="BA23" s="82"/>
      <c r="BB23" s="92"/>
      <c r="BC23" s="82"/>
      <c r="BD23" s="92"/>
      <c r="BE23" s="82"/>
      <c r="BF23" s="92"/>
      <c r="BG23" s="82"/>
      <c r="BH23" s="92"/>
      <c r="BI23" s="82"/>
      <c r="BJ23" s="92"/>
      <c r="BK23" s="82"/>
      <c r="BL23" s="92"/>
      <c r="BM23" s="82"/>
      <c r="BN23" s="92"/>
      <c r="BO23" s="82"/>
    </row>
    <row r="24" spans="1:67" ht="29.25" customHeight="1">
      <c r="A24" s="126">
        <v>18</v>
      </c>
      <c r="B24" s="121" t="s">
        <v>441</v>
      </c>
      <c r="C24" s="121" t="s">
        <v>146</v>
      </c>
      <c r="D24" s="1">
        <v>42384</v>
      </c>
      <c r="E24" s="121" t="s">
        <v>52</v>
      </c>
      <c r="F24" s="121" t="s">
        <v>60</v>
      </c>
      <c r="G24" s="122" t="s">
        <v>149</v>
      </c>
      <c r="H24" s="122" t="str">
        <f t="shared" si="0"/>
        <v>만화졸업앨범 캐리커쳐 국회 전시 용역</v>
      </c>
      <c r="I24" s="122" t="s">
        <v>79</v>
      </c>
      <c r="J24" s="18">
        <v>2596000</v>
      </c>
      <c r="K24" s="125"/>
      <c r="L24" s="122"/>
      <c r="M24" s="20"/>
      <c r="N24" s="121"/>
      <c r="O24" s="121"/>
      <c r="P24" s="121"/>
      <c r="Q24" s="121"/>
      <c r="R24" s="59"/>
      <c r="S24" s="40"/>
      <c r="T24" s="125"/>
      <c r="U24" s="122"/>
      <c r="V24" s="122"/>
      <c r="W24" s="122"/>
      <c r="X24" s="40"/>
      <c r="Y24" s="125"/>
      <c r="Z24" s="122" t="s">
        <v>150</v>
      </c>
      <c r="AA24" s="121" t="s">
        <v>151</v>
      </c>
      <c r="AB24" s="122" t="s">
        <v>152</v>
      </c>
      <c r="AC24" s="122"/>
      <c r="AD24" s="1">
        <v>42387</v>
      </c>
      <c r="AE24" s="1">
        <v>42387</v>
      </c>
      <c r="AF24" s="1">
        <v>42412</v>
      </c>
      <c r="AG24" s="18">
        <v>2497000</v>
      </c>
      <c r="AH24" s="61">
        <f t="shared" si="1"/>
        <v>0.96186440677966101</v>
      </c>
      <c r="AI24" s="121"/>
      <c r="AJ24" s="48"/>
      <c r="AK24" s="121"/>
      <c r="AL24" s="121"/>
      <c r="AM24" s="121"/>
      <c r="AN24" s="123"/>
      <c r="AO24" s="121"/>
      <c r="AP24" s="14"/>
      <c r="AQ24" s="126" t="str">
        <f t="shared" si="3"/>
        <v>이소현</v>
      </c>
      <c r="AR24" s="16">
        <v>42403</v>
      </c>
      <c r="AS24" s="16">
        <v>42404</v>
      </c>
      <c r="AT24" s="7"/>
      <c r="AU24" s="14"/>
      <c r="AV24" s="16">
        <v>42405</v>
      </c>
      <c r="AW24" s="14">
        <f t="shared" si="4"/>
        <v>2497000</v>
      </c>
      <c r="AX24" s="92"/>
      <c r="AY24" s="82"/>
      <c r="AZ24" s="92"/>
      <c r="BA24" s="82"/>
      <c r="BB24" s="92"/>
      <c r="BC24" s="82"/>
      <c r="BD24" s="92"/>
      <c r="BE24" s="82"/>
      <c r="BF24" s="92"/>
      <c r="BG24" s="82"/>
      <c r="BH24" s="92"/>
      <c r="BI24" s="82"/>
      <c r="BJ24" s="92"/>
      <c r="BK24" s="82"/>
      <c r="BL24" s="92"/>
      <c r="BM24" s="82"/>
      <c r="BN24" s="92"/>
      <c r="BO24" s="82"/>
    </row>
    <row r="25" spans="1:67" ht="29.25" customHeight="1">
      <c r="A25" s="126">
        <v>19</v>
      </c>
      <c r="B25" s="121" t="s">
        <v>139</v>
      </c>
      <c r="C25" s="121" t="s">
        <v>140</v>
      </c>
      <c r="D25" s="1">
        <v>42384</v>
      </c>
      <c r="E25" s="121" t="s">
        <v>52</v>
      </c>
      <c r="F25" s="121" t="s">
        <v>148</v>
      </c>
      <c r="G25" s="122" t="s">
        <v>141</v>
      </c>
      <c r="H25" s="122" t="str">
        <f t="shared" si="0"/>
        <v>만화도서관 도서관리 프로그램 유지보수</v>
      </c>
      <c r="I25" s="122" t="s">
        <v>142</v>
      </c>
      <c r="J25" s="18">
        <v>1800000</v>
      </c>
      <c r="K25" s="125"/>
      <c r="L25" s="122"/>
      <c r="M25" s="20"/>
      <c r="N25" s="121"/>
      <c r="O25" s="121"/>
      <c r="P25" s="121"/>
      <c r="Q25" s="121"/>
      <c r="R25" s="59"/>
      <c r="S25" s="40"/>
      <c r="T25" s="125"/>
      <c r="U25" s="122"/>
      <c r="V25" s="122"/>
      <c r="W25" s="122"/>
      <c r="X25" s="40"/>
      <c r="Y25" s="125"/>
      <c r="Z25" s="122" t="s">
        <v>143</v>
      </c>
      <c r="AA25" s="121" t="s">
        <v>144</v>
      </c>
      <c r="AB25" s="122" t="s">
        <v>145</v>
      </c>
      <c r="AC25" s="122"/>
      <c r="AD25" s="1">
        <v>42388</v>
      </c>
      <c r="AE25" s="1">
        <v>42388</v>
      </c>
      <c r="AF25" s="1">
        <v>42429</v>
      </c>
      <c r="AG25" s="18">
        <v>1710000</v>
      </c>
      <c r="AH25" s="61">
        <f t="shared" si="1"/>
        <v>0.95</v>
      </c>
      <c r="AI25" s="121"/>
      <c r="AJ25" s="48"/>
      <c r="AK25" s="121"/>
      <c r="AL25" s="121"/>
      <c r="AM25" s="121"/>
      <c r="AN25" s="123"/>
      <c r="AO25" s="121"/>
      <c r="AP25" s="14"/>
      <c r="AQ25" s="126" t="str">
        <f t="shared" si="3"/>
        <v>김연희</v>
      </c>
      <c r="AR25" s="16">
        <v>42429</v>
      </c>
      <c r="AS25" s="16">
        <v>42429</v>
      </c>
      <c r="AT25" s="7"/>
      <c r="AU25" s="14"/>
      <c r="AV25" s="16">
        <v>42429</v>
      </c>
      <c r="AW25" s="14">
        <f t="shared" si="4"/>
        <v>1710000</v>
      </c>
      <c r="AX25" s="92"/>
      <c r="AY25" s="82"/>
      <c r="AZ25" s="92"/>
      <c r="BA25" s="82"/>
      <c r="BB25" s="92"/>
      <c r="BC25" s="82"/>
      <c r="BD25" s="92"/>
      <c r="BE25" s="82"/>
      <c r="BF25" s="92"/>
      <c r="BG25" s="82"/>
      <c r="BH25" s="92"/>
      <c r="BI25" s="82"/>
      <c r="BJ25" s="92"/>
      <c r="BK25" s="82"/>
      <c r="BL25" s="92"/>
      <c r="BM25" s="82"/>
      <c r="BN25" s="92"/>
      <c r="BO25" s="82"/>
    </row>
    <row r="26" spans="1:67" ht="29.25" customHeight="1">
      <c r="A26" s="126">
        <v>20</v>
      </c>
      <c r="B26" s="121" t="s">
        <v>83</v>
      </c>
      <c r="C26" s="121" t="s">
        <v>176</v>
      </c>
      <c r="D26" s="1">
        <v>42388</v>
      </c>
      <c r="E26" s="121" t="s">
        <v>91</v>
      </c>
      <c r="F26" s="121" t="s">
        <v>60</v>
      </c>
      <c r="G26" s="122" t="s">
        <v>177</v>
      </c>
      <c r="H26" s="122" t="str">
        <f t="shared" si="0"/>
        <v>[나도만화가]체험용지 제작</v>
      </c>
      <c r="I26" s="122" t="s">
        <v>178</v>
      </c>
      <c r="J26" s="18">
        <v>2477000</v>
      </c>
      <c r="K26" s="125"/>
      <c r="L26" s="122"/>
      <c r="M26" s="20"/>
      <c r="N26" s="121"/>
      <c r="O26" s="121"/>
      <c r="P26" s="121"/>
      <c r="Q26" s="121"/>
      <c r="R26" s="59"/>
      <c r="S26" s="40"/>
      <c r="T26" s="125"/>
      <c r="U26" s="122"/>
      <c r="V26" s="122"/>
      <c r="W26" s="122"/>
      <c r="X26" s="40"/>
      <c r="Y26" s="125"/>
      <c r="Z26" s="122" t="s">
        <v>179</v>
      </c>
      <c r="AA26" s="121" t="s">
        <v>180</v>
      </c>
      <c r="AB26" s="122" t="s">
        <v>181</v>
      </c>
      <c r="AC26" s="122"/>
      <c r="AD26" s="1">
        <v>42389</v>
      </c>
      <c r="AE26" s="1"/>
      <c r="AF26" s="1">
        <v>42398</v>
      </c>
      <c r="AG26" s="18">
        <v>2248000</v>
      </c>
      <c r="AH26" s="61">
        <f t="shared" si="1"/>
        <v>0.90754945498587003</v>
      </c>
      <c r="AI26" s="121"/>
      <c r="AJ26" s="48"/>
      <c r="AK26" s="121"/>
      <c r="AL26" s="121"/>
      <c r="AM26" s="121"/>
      <c r="AN26" s="123"/>
      <c r="AO26" s="121"/>
      <c r="AP26" s="14"/>
      <c r="AQ26" s="126" t="str">
        <f t="shared" si="3"/>
        <v>방희정</v>
      </c>
      <c r="AR26" s="16">
        <v>42390</v>
      </c>
      <c r="AS26" s="16">
        <v>42390</v>
      </c>
      <c r="AT26" s="7"/>
      <c r="AU26" s="14"/>
      <c r="AV26" s="16">
        <v>42404</v>
      </c>
      <c r="AW26" s="14">
        <f t="shared" si="4"/>
        <v>2248000</v>
      </c>
      <c r="AX26" s="92"/>
      <c r="AY26" s="82"/>
      <c r="AZ26" s="92"/>
      <c r="BA26" s="82"/>
      <c r="BB26" s="92"/>
      <c r="BC26" s="82"/>
      <c r="BD26" s="92"/>
      <c r="BE26" s="82"/>
      <c r="BF26" s="92"/>
      <c r="BG26" s="82"/>
      <c r="BH26" s="92"/>
      <c r="BI26" s="82"/>
      <c r="BJ26" s="92"/>
      <c r="BK26" s="82"/>
      <c r="BL26" s="92"/>
      <c r="BM26" s="82"/>
      <c r="BN26" s="92"/>
      <c r="BO26" s="82"/>
    </row>
    <row r="27" spans="1:67" ht="29.25" customHeight="1">
      <c r="A27" s="126">
        <v>21</v>
      </c>
      <c r="B27" s="121" t="s">
        <v>83</v>
      </c>
      <c r="C27" s="121" t="s">
        <v>188</v>
      </c>
      <c r="D27" s="1">
        <v>42389</v>
      </c>
      <c r="E27" s="121" t="s">
        <v>52</v>
      </c>
      <c r="F27" s="121" t="s">
        <v>60</v>
      </c>
      <c r="G27" s="122" t="s">
        <v>189</v>
      </c>
      <c r="H27" s="122" t="str">
        <f t="shared" si="0"/>
        <v>롯데백화점 중동점&lt;우리동네 만화방&gt; 순회전시 물품 운송</v>
      </c>
      <c r="I27" s="122" t="s">
        <v>190</v>
      </c>
      <c r="J27" s="18">
        <v>66000</v>
      </c>
      <c r="K27" s="125"/>
      <c r="L27" s="122"/>
      <c r="M27" s="20"/>
      <c r="N27" s="121"/>
      <c r="O27" s="121"/>
      <c r="P27" s="121"/>
      <c r="Q27" s="121"/>
      <c r="R27" s="59"/>
      <c r="S27" s="40"/>
      <c r="T27" s="125"/>
      <c r="U27" s="122"/>
      <c r="V27" s="122"/>
      <c r="W27" s="122"/>
      <c r="X27" s="40"/>
      <c r="Y27" s="125"/>
      <c r="Z27" s="122" t="s">
        <v>191</v>
      </c>
      <c r="AA27" s="121" t="s">
        <v>192</v>
      </c>
      <c r="AB27" s="122" t="s">
        <v>193</v>
      </c>
      <c r="AC27" s="122"/>
      <c r="AD27" s="1">
        <v>42389</v>
      </c>
      <c r="AE27" s="1">
        <v>42389</v>
      </c>
      <c r="AF27" s="1">
        <v>42389</v>
      </c>
      <c r="AG27" s="18">
        <v>55000</v>
      </c>
      <c r="AH27" s="61">
        <f t="shared" si="1"/>
        <v>0.83333333333333337</v>
      </c>
      <c r="AI27" s="121"/>
      <c r="AJ27" s="48"/>
      <c r="AK27" s="121"/>
      <c r="AL27" s="121"/>
      <c r="AM27" s="121"/>
      <c r="AN27" s="123"/>
      <c r="AO27" s="121"/>
      <c r="AP27" s="14"/>
      <c r="AQ27" s="126" t="str">
        <f t="shared" si="3"/>
        <v>박보라</v>
      </c>
      <c r="AR27" s="16">
        <v>42389</v>
      </c>
      <c r="AS27" s="16">
        <v>42389</v>
      </c>
      <c r="AT27" s="7"/>
      <c r="AU27" s="14"/>
      <c r="AV27" s="16">
        <v>42405</v>
      </c>
      <c r="AW27" s="14">
        <f t="shared" si="4"/>
        <v>55000</v>
      </c>
      <c r="AX27" s="92"/>
      <c r="AY27" s="82"/>
      <c r="AZ27" s="92"/>
      <c r="BA27" s="82"/>
      <c r="BB27" s="92"/>
      <c r="BC27" s="82"/>
      <c r="BD27" s="92"/>
      <c r="BE27" s="82"/>
      <c r="BF27" s="92"/>
      <c r="BG27" s="82"/>
      <c r="BH27" s="92"/>
      <c r="BI27" s="82"/>
      <c r="BJ27" s="92"/>
      <c r="BK27" s="82"/>
      <c r="BL27" s="92"/>
      <c r="BM27" s="82"/>
      <c r="BN27" s="92"/>
      <c r="BO27" s="82"/>
    </row>
    <row r="28" spans="1:67" ht="29.25" customHeight="1">
      <c r="A28" s="126">
        <v>22</v>
      </c>
      <c r="B28" s="121" t="s">
        <v>75</v>
      </c>
      <c r="C28" s="121" t="s">
        <v>76</v>
      </c>
      <c r="D28" s="1">
        <v>42390</v>
      </c>
      <c r="E28" s="121" t="s">
        <v>52</v>
      </c>
      <c r="F28" s="121" t="s">
        <v>60</v>
      </c>
      <c r="G28" s="122" t="s">
        <v>183</v>
      </c>
      <c r="H28" s="122" t="str">
        <f t="shared" si="0"/>
        <v>만화가의 숲 정화조 청소</v>
      </c>
      <c r="I28" s="122" t="s">
        <v>184</v>
      </c>
      <c r="J28" s="18">
        <v>140000</v>
      </c>
      <c r="K28" s="125"/>
      <c r="L28" s="122"/>
      <c r="M28" s="20"/>
      <c r="N28" s="121"/>
      <c r="O28" s="121"/>
      <c r="P28" s="121"/>
      <c r="Q28" s="121"/>
      <c r="R28" s="59"/>
      <c r="S28" s="40"/>
      <c r="T28" s="125"/>
      <c r="U28" s="122"/>
      <c r="V28" s="122"/>
      <c r="W28" s="122"/>
      <c r="X28" s="40"/>
      <c r="Y28" s="125"/>
      <c r="Z28" s="122" t="s">
        <v>185</v>
      </c>
      <c r="AA28" s="121" t="s">
        <v>186</v>
      </c>
      <c r="AB28" s="122" t="s">
        <v>194</v>
      </c>
      <c r="AC28" s="122"/>
      <c r="AD28" s="1">
        <v>42390</v>
      </c>
      <c r="AE28" s="1">
        <v>42390</v>
      </c>
      <c r="AF28" s="1">
        <v>42419</v>
      </c>
      <c r="AG28" s="18">
        <v>140000</v>
      </c>
      <c r="AH28" s="61">
        <f t="shared" si="1"/>
        <v>1</v>
      </c>
      <c r="AI28" s="121"/>
      <c r="AJ28" s="48"/>
      <c r="AK28" s="121"/>
      <c r="AL28" s="121"/>
      <c r="AM28" s="121"/>
      <c r="AN28" s="123"/>
      <c r="AO28" s="121"/>
      <c r="AP28" s="14"/>
      <c r="AQ28" s="126" t="str">
        <f t="shared" si="3"/>
        <v>최중국</v>
      </c>
      <c r="AR28" s="16">
        <v>42390</v>
      </c>
      <c r="AS28" s="16">
        <v>42390</v>
      </c>
      <c r="AT28" s="7"/>
      <c r="AU28" s="14"/>
      <c r="AV28" s="16">
        <v>42405</v>
      </c>
      <c r="AW28" s="14">
        <f t="shared" si="4"/>
        <v>140000</v>
      </c>
      <c r="AX28" s="92"/>
      <c r="AY28" s="82"/>
      <c r="AZ28" s="92"/>
      <c r="BA28" s="82"/>
      <c r="BB28" s="92"/>
      <c r="BC28" s="82"/>
      <c r="BD28" s="92"/>
      <c r="BE28" s="82"/>
      <c r="BF28" s="92"/>
      <c r="BG28" s="82"/>
      <c r="BH28" s="92"/>
      <c r="BI28" s="82"/>
      <c r="BJ28" s="92"/>
      <c r="BK28" s="82"/>
      <c r="BL28" s="92"/>
      <c r="BM28" s="82"/>
      <c r="BN28" s="92"/>
      <c r="BO28" s="82"/>
    </row>
    <row r="29" spans="1:67" ht="29.25" customHeight="1">
      <c r="A29" s="126">
        <v>23</v>
      </c>
      <c r="B29" s="121" t="s">
        <v>139</v>
      </c>
      <c r="C29" s="121" t="s">
        <v>166</v>
      </c>
      <c r="D29" s="1">
        <v>42394</v>
      </c>
      <c r="E29" s="121" t="s">
        <v>91</v>
      </c>
      <c r="F29" s="121" t="s">
        <v>60</v>
      </c>
      <c r="G29" s="122" t="s">
        <v>175</v>
      </c>
      <c r="H29" s="122" t="str">
        <f t="shared" si="0"/>
        <v>2015년 만화포럼 자료집 만화포럼 칸2015 제작</v>
      </c>
      <c r="I29" s="122" t="s">
        <v>167</v>
      </c>
      <c r="J29" s="18">
        <v>7470000</v>
      </c>
      <c r="K29" s="125"/>
      <c r="L29" s="122"/>
      <c r="M29" s="20"/>
      <c r="N29" s="121"/>
      <c r="O29" s="121"/>
      <c r="P29" s="121"/>
      <c r="Q29" s="121"/>
      <c r="R29" s="59"/>
      <c r="S29" s="40"/>
      <c r="T29" s="125"/>
      <c r="U29" s="122"/>
      <c r="V29" s="122"/>
      <c r="W29" s="122"/>
      <c r="X29" s="40"/>
      <c r="Y29" s="125"/>
      <c r="Z29" s="122" t="s">
        <v>168</v>
      </c>
      <c r="AA29" s="121" t="s">
        <v>182</v>
      </c>
      <c r="AB29" s="122" t="s">
        <v>169</v>
      </c>
      <c r="AC29" s="122"/>
      <c r="AD29" s="1">
        <v>42395</v>
      </c>
      <c r="AE29" s="1"/>
      <c r="AF29" s="1">
        <v>42419</v>
      </c>
      <c r="AG29" s="18">
        <v>7000000</v>
      </c>
      <c r="AH29" s="61">
        <f t="shared" si="1"/>
        <v>0.93708165997322623</v>
      </c>
      <c r="AI29" s="121" t="s">
        <v>210</v>
      </c>
      <c r="AJ29" s="16">
        <v>42411</v>
      </c>
      <c r="AK29" s="121" t="s">
        <v>211</v>
      </c>
      <c r="AL29" s="121"/>
      <c r="AM29" s="121"/>
      <c r="AN29" s="123"/>
      <c r="AO29" s="121"/>
      <c r="AP29" s="50">
        <v>7200000</v>
      </c>
      <c r="AQ29" s="126" t="str">
        <f t="shared" si="3"/>
        <v>김미순</v>
      </c>
      <c r="AR29" s="16">
        <v>42419</v>
      </c>
      <c r="AS29" s="16">
        <v>42419</v>
      </c>
      <c r="AT29" s="7"/>
      <c r="AU29" s="14"/>
      <c r="AV29" s="16">
        <v>42426</v>
      </c>
      <c r="AW29" s="14">
        <f>SUM(AP29-AU29)</f>
        <v>7200000</v>
      </c>
      <c r="AX29" s="92"/>
      <c r="AY29" s="82"/>
      <c r="AZ29" s="92"/>
      <c r="BA29" s="82"/>
      <c r="BB29" s="92"/>
      <c r="BC29" s="82"/>
      <c r="BD29" s="92"/>
      <c r="BE29" s="82"/>
      <c r="BF29" s="92"/>
      <c r="BG29" s="82"/>
      <c r="BH29" s="92"/>
      <c r="BI29" s="82"/>
      <c r="BJ29" s="92"/>
      <c r="BK29" s="82"/>
      <c r="BL29" s="92"/>
      <c r="BM29" s="82"/>
      <c r="BN29" s="92"/>
      <c r="BO29" s="82"/>
    </row>
    <row r="30" spans="1:67" ht="29.25" customHeight="1">
      <c r="A30" s="126">
        <v>24</v>
      </c>
      <c r="B30" s="121" t="s">
        <v>75</v>
      </c>
      <c r="C30" s="121" t="s">
        <v>216</v>
      </c>
      <c r="D30" s="1">
        <v>42401</v>
      </c>
      <c r="E30" s="121" t="s">
        <v>91</v>
      </c>
      <c r="F30" s="121" t="s">
        <v>60</v>
      </c>
      <c r="G30" s="122" t="s">
        <v>217</v>
      </c>
      <c r="H30" s="122" t="str">
        <f t="shared" si="0"/>
        <v>비즈니스센터 1층 BIFAN측 여자화장실 조명 자동점명 스위치 구입 설치</v>
      </c>
      <c r="I30" s="122" t="s">
        <v>218</v>
      </c>
      <c r="J30" s="18">
        <v>181500</v>
      </c>
      <c r="K30" s="125"/>
      <c r="L30" s="122"/>
      <c r="M30" s="20"/>
      <c r="N30" s="121"/>
      <c r="O30" s="121"/>
      <c r="P30" s="121"/>
      <c r="Q30" s="121"/>
      <c r="R30" s="59"/>
      <c r="S30" s="40"/>
      <c r="T30" s="125"/>
      <c r="U30" s="122"/>
      <c r="V30" s="122"/>
      <c r="W30" s="122"/>
      <c r="X30" s="40"/>
      <c r="Y30" s="125"/>
      <c r="Z30" s="122" t="s">
        <v>219</v>
      </c>
      <c r="AA30" s="121" t="s">
        <v>220</v>
      </c>
      <c r="AB30" s="122" t="s">
        <v>221</v>
      </c>
      <c r="AC30" s="122"/>
      <c r="AD30" s="1">
        <v>42401</v>
      </c>
      <c r="AE30" s="1"/>
      <c r="AF30" s="1">
        <v>42410</v>
      </c>
      <c r="AG30" s="18">
        <v>165000</v>
      </c>
      <c r="AH30" s="61">
        <f t="shared" si="1"/>
        <v>0.90909090909090906</v>
      </c>
      <c r="AI30" s="121"/>
      <c r="AJ30" s="48"/>
      <c r="AK30" s="121"/>
      <c r="AL30" s="121"/>
      <c r="AM30" s="121"/>
      <c r="AN30" s="123"/>
      <c r="AO30" s="121"/>
      <c r="AP30" s="14"/>
      <c r="AQ30" s="126" t="str">
        <f t="shared" si="3"/>
        <v>김광수</v>
      </c>
      <c r="AR30" s="16">
        <v>42402</v>
      </c>
      <c r="AS30" s="16">
        <v>42402</v>
      </c>
      <c r="AT30" s="7"/>
      <c r="AU30" s="14"/>
      <c r="AV30" s="16">
        <v>42415</v>
      </c>
      <c r="AW30" s="14">
        <f t="shared" ref="AW30:AW39" si="5">SUM(AG30-AU30)</f>
        <v>165000</v>
      </c>
      <c r="AX30" s="92"/>
      <c r="AY30" s="82"/>
      <c r="AZ30" s="92"/>
      <c r="BA30" s="82"/>
      <c r="BB30" s="92"/>
      <c r="BC30" s="82"/>
      <c r="BD30" s="92"/>
      <c r="BE30" s="82"/>
      <c r="BF30" s="92"/>
      <c r="BG30" s="82"/>
      <c r="BH30" s="92"/>
      <c r="BI30" s="82"/>
      <c r="BJ30" s="92"/>
      <c r="BK30" s="82"/>
      <c r="BL30" s="92"/>
      <c r="BM30" s="82"/>
      <c r="BN30" s="92"/>
      <c r="BO30" s="82"/>
    </row>
    <row r="31" spans="1:67" ht="29.25" customHeight="1">
      <c r="A31" s="126">
        <v>25</v>
      </c>
      <c r="B31" s="121" t="s">
        <v>75</v>
      </c>
      <c r="C31" s="121" t="s">
        <v>216</v>
      </c>
      <c r="D31" s="1">
        <v>42401</v>
      </c>
      <c r="E31" s="121" t="s">
        <v>91</v>
      </c>
      <c r="F31" s="121" t="s">
        <v>60</v>
      </c>
      <c r="G31" s="122" t="s">
        <v>222</v>
      </c>
      <c r="H31" s="122" t="str">
        <f t="shared" si="0"/>
        <v>진흥원 3층 표지판낼 부품 구입 설치</v>
      </c>
      <c r="I31" s="122" t="s">
        <v>223</v>
      </c>
      <c r="J31" s="18">
        <v>176000</v>
      </c>
      <c r="K31" s="125"/>
      <c r="L31" s="122"/>
      <c r="M31" s="20"/>
      <c r="N31" s="121"/>
      <c r="O31" s="121"/>
      <c r="P31" s="121"/>
      <c r="Q31" s="121"/>
      <c r="R31" s="59"/>
      <c r="S31" s="40"/>
      <c r="T31" s="125"/>
      <c r="U31" s="122"/>
      <c r="V31" s="122"/>
      <c r="W31" s="122"/>
      <c r="X31" s="40"/>
      <c r="Y31" s="125"/>
      <c r="Z31" s="122" t="s">
        <v>100</v>
      </c>
      <c r="AA31" s="121" t="s">
        <v>101</v>
      </c>
      <c r="AB31" s="122" t="s">
        <v>102</v>
      </c>
      <c r="AC31" s="122"/>
      <c r="AD31" s="1">
        <v>42401</v>
      </c>
      <c r="AE31" s="1"/>
      <c r="AF31" s="1">
        <v>42410</v>
      </c>
      <c r="AG31" s="18">
        <v>165000</v>
      </c>
      <c r="AH31" s="61">
        <f t="shared" si="1"/>
        <v>0.9375</v>
      </c>
      <c r="AI31" s="121"/>
      <c r="AJ31" s="48"/>
      <c r="AK31" s="121"/>
      <c r="AL31" s="121"/>
      <c r="AM31" s="121"/>
      <c r="AN31" s="123"/>
      <c r="AO31" s="121"/>
      <c r="AP31" s="14"/>
      <c r="AQ31" s="126" t="str">
        <f t="shared" si="3"/>
        <v>김광수</v>
      </c>
      <c r="AR31" s="16">
        <v>42402</v>
      </c>
      <c r="AS31" s="16">
        <v>42402</v>
      </c>
      <c r="AT31" s="7"/>
      <c r="AU31" s="14"/>
      <c r="AV31" s="16">
        <v>42402</v>
      </c>
      <c r="AW31" s="14">
        <f t="shared" si="5"/>
        <v>165000</v>
      </c>
      <c r="AX31" s="92"/>
      <c r="AY31" s="82"/>
      <c r="AZ31" s="92"/>
      <c r="BA31" s="82"/>
      <c r="BB31" s="92"/>
      <c r="BC31" s="82"/>
      <c r="BD31" s="92"/>
      <c r="BE31" s="82"/>
      <c r="BF31" s="92"/>
      <c r="BG31" s="82"/>
      <c r="BH31" s="92"/>
      <c r="BI31" s="82"/>
      <c r="BJ31" s="92"/>
      <c r="BK31" s="82"/>
      <c r="BL31" s="92"/>
      <c r="BM31" s="82"/>
      <c r="BN31" s="92"/>
      <c r="BO31" s="82"/>
    </row>
    <row r="32" spans="1:67" ht="29.25" customHeight="1">
      <c r="A32" s="126">
        <v>26</v>
      </c>
      <c r="B32" s="121" t="s">
        <v>75</v>
      </c>
      <c r="C32" s="121" t="s">
        <v>103</v>
      </c>
      <c r="D32" s="1">
        <v>42396</v>
      </c>
      <c r="E32" s="121" t="s">
        <v>195</v>
      </c>
      <c r="F32" s="121" t="s">
        <v>60</v>
      </c>
      <c r="G32" s="122" t="s">
        <v>196</v>
      </c>
      <c r="H32" s="122" t="str">
        <f t="shared" si="0"/>
        <v>자료보존 전시실 조성공사</v>
      </c>
      <c r="I32" s="122" t="s">
        <v>197</v>
      </c>
      <c r="J32" s="18">
        <v>10794000</v>
      </c>
      <c r="K32" s="125"/>
      <c r="L32" s="122"/>
      <c r="M32" s="20"/>
      <c r="N32" s="121"/>
      <c r="O32" s="121"/>
      <c r="P32" s="121"/>
      <c r="Q32" s="121"/>
      <c r="R32" s="59"/>
      <c r="S32" s="40"/>
      <c r="T32" s="125"/>
      <c r="U32" s="122"/>
      <c r="V32" s="122"/>
      <c r="W32" s="122"/>
      <c r="X32" s="40"/>
      <c r="Y32" s="125"/>
      <c r="Z32" s="122" t="s">
        <v>198</v>
      </c>
      <c r="AA32" s="121" t="s">
        <v>199</v>
      </c>
      <c r="AB32" s="122" t="s">
        <v>200</v>
      </c>
      <c r="AC32" s="122"/>
      <c r="AD32" s="1">
        <v>42403</v>
      </c>
      <c r="AE32" s="1">
        <v>42403</v>
      </c>
      <c r="AF32" s="1">
        <v>42416</v>
      </c>
      <c r="AG32" s="18">
        <v>10260000</v>
      </c>
      <c r="AH32" s="61">
        <f t="shared" si="1"/>
        <v>0.9505280711506392</v>
      </c>
      <c r="AI32" s="121"/>
      <c r="AJ32" s="48"/>
      <c r="AK32" s="121"/>
      <c r="AL32" s="121"/>
      <c r="AM32" s="121"/>
      <c r="AN32" s="123"/>
      <c r="AO32" s="121"/>
      <c r="AP32" s="14"/>
      <c r="AQ32" s="126" t="str">
        <f t="shared" si="3"/>
        <v>이인철</v>
      </c>
      <c r="AR32" s="16">
        <v>42416</v>
      </c>
      <c r="AS32" s="16">
        <v>42416</v>
      </c>
      <c r="AT32" s="7"/>
      <c r="AU32" s="14"/>
      <c r="AV32" s="16">
        <v>42416</v>
      </c>
      <c r="AW32" s="14">
        <f t="shared" si="5"/>
        <v>10260000</v>
      </c>
      <c r="AX32" s="92"/>
      <c r="AY32" s="82"/>
      <c r="AZ32" s="92"/>
      <c r="BA32" s="82"/>
      <c r="BB32" s="92"/>
      <c r="BC32" s="82"/>
      <c r="BD32" s="92"/>
      <c r="BE32" s="82"/>
      <c r="BF32" s="92"/>
      <c r="BG32" s="82"/>
      <c r="BH32" s="92"/>
      <c r="BI32" s="82"/>
      <c r="BJ32" s="92"/>
      <c r="BK32" s="82"/>
      <c r="BL32" s="92"/>
      <c r="BM32" s="82"/>
      <c r="BN32" s="92"/>
      <c r="BO32" s="82"/>
    </row>
    <row r="33" spans="1:67" ht="29.25" customHeight="1">
      <c r="A33" s="126">
        <v>27</v>
      </c>
      <c r="B33" s="121" t="s">
        <v>201</v>
      </c>
      <c r="C33" s="121" t="s">
        <v>202</v>
      </c>
      <c r="D33" s="1">
        <v>42399</v>
      </c>
      <c r="E33" s="121" t="s">
        <v>91</v>
      </c>
      <c r="F33" s="121" t="s">
        <v>60</v>
      </c>
      <c r="G33" s="122" t="s">
        <v>203</v>
      </c>
      <c r="H33" s="122" t="str">
        <f t="shared" si="0"/>
        <v>현장형 창조인재 양성사업 교육생 작품집 제작</v>
      </c>
      <c r="I33" s="122" t="s">
        <v>204</v>
      </c>
      <c r="J33" s="18">
        <v>13425500</v>
      </c>
      <c r="K33" s="125"/>
      <c r="L33" s="122"/>
      <c r="M33" s="20"/>
      <c r="N33" s="121"/>
      <c r="O33" s="121"/>
      <c r="P33" s="121"/>
      <c r="Q33" s="121"/>
      <c r="R33" s="59"/>
      <c r="S33" s="40"/>
      <c r="T33" s="125"/>
      <c r="U33" s="122"/>
      <c r="V33" s="122"/>
      <c r="W33" s="122"/>
      <c r="X33" s="40"/>
      <c r="Y33" s="125"/>
      <c r="Z33" s="122" t="s">
        <v>168</v>
      </c>
      <c r="AA33" s="121" t="s">
        <v>182</v>
      </c>
      <c r="AB33" s="122" t="s">
        <v>169</v>
      </c>
      <c r="AC33" s="122"/>
      <c r="AD33" s="1">
        <v>42403</v>
      </c>
      <c r="AE33" s="1"/>
      <c r="AF33" s="1">
        <v>42423</v>
      </c>
      <c r="AG33" s="18">
        <v>12500000</v>
      </c>
      <c r="AH33" s="61">
        <f t="shared" si="1"/>
        <v>0.9310640199620126</v>
      </c>
      <c r="AI33" s="121"/>
      <c r="AJ33" s="48"/>
      <c r="AK33" s="121"/>
      <c r="AL33" s="121"/>
      <c r="AM33" s="121"/>
      <c r="AN33" s="123"/>
      <c r="AO33" s="121"/>
      <c r="AP33" s="14"/>
      <c r="AQ33" s="126" t="str">
        <f t="shared" si="3"/>
        <v>김태훈</v>
      </c>
      <c r="AR33" s="16">
        <v>42423</v>
      </c>
      <c r="AS33" s="16">
        <v>42423</v>
      </c>
      <c r="AT33" s="7"/>
      <c r="AU33" s="14"/>
      <c r="AV33" s="16">
        <v>42424</v>
      </c>
      <c r="AW33" s="14">
        <f t="shared" si="5"/>
        <v>12500000</v>
      </c>
      <c r="AX33" s="92"/>
      <c r="AY33" s="82"/>
      <c r="AZ33" s="92"/>
      <c r="BA33" s="82"/>
      <c r="BB33" s="92"/>
      <c r="BC33" s="82"/>
      <c r="BD33" s="92"/>
      <c r="BE33" s="82"/>
      <c r="BF33" s="92"/>
      <c r="BG33" s="82"/>
      <c r="BH33" s="92"/>
      <c r="BI33" s="82"/>
      <c r="BJ33" s="92"/>
      <c r="BK33" s="82"/>
      <c r="BL33" s="92"/>
      <c r="BM33" s="82"/>
      <c r="BN33" s="92"/>
      <c r="BO33" s="82"/>
    </row>
    <row r="34" spans="1:67" ht="29.25" customHeight="1">
      <c r="A34" s="126">
        <v>28</v>
      </c>
      <c r="B34" s="121" t="s">
        <v>83</v>
      </c>
      <c r="C34" s="121" t="s">
        <v>205</v>
      </c>
      <c r="D34" s="1">
        <v>42404</v>
      </c>
      <c r="E34" s="121" t="s">
        <v>52</v>
      </c>
      <c r="F34" s="121" t="s">
        <v>60</v>
      </c>
      <c r="G34" s="122" t="s">
        <v>206</v>
      </c>
      <c r="H34" s="122" t="str">
        <f t="shared" si="0"/>
        <v>한국만화박물관 상설전시 전시물 및 그래픽 디자인 용역</v>
      </c>
      <c r="I34" s="122" t="s">
        <v>207</v>
      </c>
      <c r="J34" s="18">
        <v>9500000</v>
      </c>
      <c r="K34" s="125"/>
      <c r="L34" s="122"/>
      <c r="M34" s="20"/>
      <c r="N34" s="121"/>
      <c r="O34" s="121"/>
      <c r="P34" s="121"/>
      <c r="Q34" s="121"/>
      <c r="R34" s="59"/>
      <c r="S34" s="40"/>
      <c r="T34" s="125"/>
      <c r="U34" s="122"/>
      <c r="V34" s="122"/>
      <c r="W34" s="122"/>
      <c r="X34" s="40"/>
      <c r="Y34" s="125"/>
      <c r="Z34" s="122" t="s">
        <v>208</v>
      </c>
      <c r="AA34" s="126" t="s">
        <v>236</v>
      </c>
      <c r="AB34" s="122" t="s">
        <v>212</v>
      </c>
      <c r="AC34" s="122"/>
      <c r="AD34" s="1">
        <v>42405</v>
      </c>
      <c r="AE34" s="1">
        <v>42405</v>
      </c>
      <c r="AF34" s="1">
        <v>42446</v>
      </c>
      <c r="AG34" s="18">
        <v>8550000</v>
      </c>
      <c r="AH34" s="61">
        <f t="shared" si="1"/>
        <v>0.9</v>
      </c>
      <c r="AI34" s="121"/>
      <c r="AJ34" s="48"/>
      <c r="AK34" s="121"/>
      <c r="AL34" s="121"/>
      <c r="AM34" s="121"/>
      <c r="AN34" s="123"/>
      <c r="AO34" s="121"/>
      <c r="AP34" s="14"/>
      <c r="AQ34" s="126" t="str">
        <f t="shared" si="3"/>
        <v>서정임</v>
      </c>
      <c r="AR34" s="16">
        <v>42446</v>
      </c>
      <c r="AS34" s="16">
        <v>42450</v>
      </c>
      <c r="AT34" s="7"/>
      <c r="AU34" s="14"/>
      <c r="AV34" s="16">
        <v>42453</v>
      </c>
      <c r="AW34" s="14">
        <f t="shared" si="5"/>
        <v>8550000</v>
      </c>
      <c r="AX34" s="92"/>
      <c r="AY34" s="82"/>
      <c r="AZ34" s="92"/>
      <c r="BA34" s="82"/>
      <c r="BB34" s="92"/>
      <c r="BC34" s="82"/>
      <c r="BD34" s="92"/>
      <c r="BE34" s="82"/>
      <c r="BF34" s="92"/>
      <c r="BG34" s="82"/>
      <c r="BH34" s="92"/>
      <c r="BI34" s="82"/>
      <c r="BJ34" s="92"/>
      <c r="BK34" s="82"/>
      <c r="BL34" s="92"/>
      <c r="BM34" s="82"/>
      <c r="BN34" s="92"/>
      <c r="BO34" s="82"/>
    </row>
    <row r="35" spans="1:67" ht="29.25" customHeight="1">
      <c r="A35" s="126">
        <v>29</v>
      </c>
      <c r="B35" s="121" t="s">
        <v>153</v>
      </c>
      <c r="C35" s="121" t="s">
        <v>253</v>
      </c>
      <c r="D35" s="1">
        <v>42412</v>
      </c>
      <c r="E35" s="121" t="s">
        <v>52</v>
      </c>
      <c r="F35" s="121" t="s">
        <v>60</v>
      </c>
      <c r="G35" s="122" t="s">
        <v>254</v>
      </c>
      <c r="H35" s="122" t="str">
        <f t="shared" si="0"/>
        <v>2016년도 제2호 온라인 뉴스레터 제작</v>
      </c>
      <c r="I35" s="122" t="s">
        <v>207</v>
      </c>
      <c r="J35" s="18">
        <v>330000</v>
      </c>
      <c r="K35" s="125"/>
      <c r="L35" s="122"/>
      <c r="M35" s="20"/>
      <c r="N35" s="121"/>
      <c r="O35" s="121"/>
      <c r="P35" s="121"/>
      <c r="Q35" s="121"/>
      <c r="R35" s="59"/>
      <c r="S35" s="40"/>
      <c r="T35" s="125"/>
      <c r="U35" s="122"/>
      <c r="V35" s="122"/>
      <c r="W35" s="122"/>
      <c r="X35" s="40"/>
      <c r="Y35" s="125"/>
      <c r="Z35" s="122" t="s">
        <v>255</v>
      </c>
      <c r="AA35" s="126" t="s">
        <v>256</v>
      </c>
      <c r="AB35" s="122" t="s">
        <v>257</v>
      </c>
      <c r="AC35" s="122"/>
      <c r="AD35" s="1">
        <v>42412</v>
      </c>
      <c r="AE35" s="1">
        <v>42412</v>
      </c>
      <c r="AF35" s="1">
        <v>42418</v>
      </c>
      <c r="AG35" s="18">
        <v>300000</v>
      </c>
      <c r="AH35" s="61">
        <f t="shared" si="1"/>
        <v>0.90909090909090906</v>
      </c>
      <c r="AI35" s="121"/>
      <c r="AJ35" s="48"/>
      <c r="AK35" s="121"/>
      <c r="AL35" s="121"/>
      <c r="AM35" s="121"/>
      <c r="AN35" s="123"/>
      <c r="AO35" s="121"/>
      <c r="AP35" s="14"/>
      <c r="AQ35" s="126" t="str">
        <f t="shared" si="3"/>
        <v>이효재</v>
      </c>
      <c r="AR35" s="16">
        <v>42418</v>
      </c>
      <c r="AS35" s="16">
        <v>42418</v>
      </c>
      <c r="AT35" s="7"/>
      <c r="AU35" s="14"/>
      <c r="AV35" s="16">
        <v>42426</v>
      </c>
      <c r="AW35" s="14">
        <f t="shared" si="5"/>
        <v>300000</v>
      </c>
      <c r="AX35" s="92"/>
      <c r="AY35" s="82"/>
      <c r="AZ35" s="92"/>
      <c r="BA35" s="82"/>
      <c r="BB35" s="92"/>
      <c r="BC35" s="82"/>
      <c r="BD35" s="92"/>
      <c r="BE35" s="82"/>
      <c r="BF35" s="92"/>
      <c r="BG35" s="82"/>
      <c r="BH35" s="92"/>
      <c r="BI35" s="82"/>
      <c r="BJ35" s="92"/>
      <c r="BK35" s="82"/>
      <c r="BL35" s="92"/>
      <c r="BM35" s="82"/>
      <c r="BN35" s="92"/>
      <c r="BO35" s="82"/>
    </row>
    <row r="36" spans="1:67" ht="29.25" customHeight="1">
      <c r="A36" s="126">
        <v>30</v>
      </c>
      <c r="B36" s="121" t="s">
        <v>83</v>
      </c>
      <c r="C36" s="121" t="s">
        <v>84</v>
      </c>
      <c r="D36" s="1">
        <v>42415</v>
      </c>
      <c r="E36" s="121" t="s">
        <v>91</v>
      </c>
      <c r="F36" s="121" t="s">
        <v>60</v>
      </c>
      <c r="G36" s="122" t="s">
        <v>224</v>
      </c>
      <c r="H36" s="122" t="str">
        <f t="shared" si="0"/>
        <v>한국만화박물관 교구재(텀블러) 구입</v>
      </c>
      <c r="I36" s="122" t="s">
        <v>225</v>
      </c>
      <c r="J36" s="18">
        <v>4380200</v>
      </c>
      <c r="K36" s="125"/>
      <c r="L36" s="122"/>
      <c r="M36" s="20"/>
      <c r="N36" s="121"/>
      <c r="O36" s="121"/>
      <c r="P36" s="121"/>
      <c r="Q36" s="121"/>
      <c r="R36" s="59"/>
      <c r="S36" s="40"/>
      <c r="T36" s="125"/>
      <c r="U36" s="122"/>
      <c r="V36" s="122"/>
      <c r="W36" s="122"/>
      <c r="X36" s="40"/>
      <c r="Y36" s="125"/>
      <c r="Z36" s="122" t="s">
        <v>168</v>
      </c>
      <c r="AA36" s="121" t="s">
        <v>182</v>
      </c>
      <c r="AB36" s="122" t="s">
        <v>169</v>
      </c>
      <c r="AC36" s="122"/>
      <c r="AD36" s="1">
        <v>42417</v>
      </c>
      <c r="AE36" s="1"/>
      <c r="AF36" s="1">
        <v>42425</v>
      </c>
      <c r="AG36" s="18">
        <v>4092000</v>
      </c>
      <c r="AH36" s="61">
        <f t="shared" si="1"/>
        <v>0.93420391762933197</v>
      </c>
      <c r="AI36" s="121"/>
      <c r="AJ36" s="48"/>
      <c r="AK36" s="121"/>
      <c r="AL36" s="121"/>
      <c r="AM36" s="121"/>
      <c r="AN36" s="123"/>
      <c r="AO36" s="121"/>
      <c r="AP36" s="14"/>
      <c r="AQ36" s="126" t="str">
        <f t="shared" si="3"/>
        <v>안윤선</v>
      </c>
      <c r="AR36" s="16">
        <v>42423</v>
      </c>
      <c r="AS36" s="16">
        <v>42423</v>
      </c>
      <c r="AT36" s="7"/>
      <c r="AU36" s="14"/>
      <c r="AV36" s="16">
        <v>42424</v>
      </c>
      <c r="AW36" s="14">
        <f t="shared" si="5"/>
        <v>4092000</v>
      </c>
      <c r="AX36" s="92"/>
      <c r="AY36" s="82"/>
      <c r="AZ36" s="92"/>
      <c r="BA36" s="82"/>
      <c r="BB36" s="92"/>
      <c r="BC36" s="82"/>
      <c r="BD36" s="92"/>
      <c r="BE36" s="82"/>
      <c r="BF36" s="92"/>
      <c r="BG36" s="82"/>
      <c r="BH36" s="92"/>
      <c r="BI36" s="82"/>
      <c r="BJ36" s="92"/>
      <c r="BK36" s="82"/>
      <c r="BL36" s="92"/>
      <c r="BM36" s="82"/>
      <c r="BN36" s="92"/>
      <c r="BO36" s="82"/>
    </row>
    <row r="37" spans="1:67" ht="29.25" customHeight="1">
      <c r="A37" s="126">
        <v>31</v>
      </c>
      <c r="B37" s="121" t="s">
        <v>83</v>
      </c>
      <c r="C37" s="121" t="s">
        <v>84</v>
      </c>
      <c r="D37" s="1">
        <v>42415</v>
      </c>
      <c r="E37" s="121" t="s">
        <v>91</v>
      </c>
      <c r="F37" s="121" t="s">
        <v>226</v>
      </c>
      <c r="G37" s="122" t="s">
        <v>227</v>
      </c>
      <c r="H37" s="122" t="str">
        <f t="shared" si="0"/>
        <v>한국만화박물관 교구재(홈, 거울잔상 애니 교구) 구입</v>
      </c>
      <c r="I37" s="122" t="s">
        <v>228</v>
      </c>
      <c r="J37" s="18">
        <v>3082750</v>
      </c>
      <c r="K37" s="125"/>
      <c r="L37" s="122"/>
      <c r="M37" s="20"/>
      <c r="N37" s="121"/>
      <c r="O37" s="121"/>
      <c r="P37" s="121"/>
      <c r="Q37" s="121"/>
      <c r="R37" s="59"/>
      <c r="S37" s="40"/>
      <c r="T37" s="125"/>
      <c r="U37" s="122"/>
      <c r="V37" s="122"/>
      <c r="W37" s="122"/>
      <c r="X37" s="40"/>
      <c r="Y37" s="125"/>
      <c r="Z37" s="122" t="s">
        <v>229</v>
      </c>
      <c r="AA37" s="121" t="s">
        <v>230</v>
      </c>
      <c r="AB37" s="122" t="s">
        <v>231</v>
      </c>
      <c r="AC37" s="122"/>
      <c r="AD37" s="1">
        <v>42417</v>
      </c>
      <c r="AE37" s="1"/>
      <c r="AF37" s="1">
        <v>42425</v>
      </c>
      <c r="AG37" s="18">
        <v>2774470</v>
      </c>
      <c r="AH37" s="61">
        <f t="shared" si="1"/>
        <v>0.89999837807152705</v>
      </c>
      <c r="AI37" s="121"/>
      <c r="AJ37" s="48"/>
      <c r="AK37" s="121"/>
      <c r="AL37" s="121"/>
      <c r="AM37" s="121"/>
      <c r="AN37" s="123"/>
      <c r="AO37" s="121"/>
      <c r="AP37" s="14"/>
      <c r="AQ37" s="126" t="str">
        <f t="shared" si="3"/>
        <v>안윤선</v>
      </c>
      <c r="AR37" s="16">
        <v>42423</v>
      </c>
      <c r="AS37" s="16">
        <v>42423</v>
      </c>
      <c r="AT37" s="7"/>
      <c r="AU37" s="14"/>
      <c r="AV37" s="16">
        <v>42424</v>
      </c>
      <c r="AW37" s="14">
        <f t="shared" si="5"/>
        <v>2774470</v>
      </c>
      <c r="AX37" s="92"/>
      <c r="AY37" s="82"/>
      <c r="AZ37" s="92"/>
      <c r="BA37" s="82"/>
      <c r="BB37" s="92"/>
      <c r="BC37" s="82"/>
      <c r="BD37" s="92"/>
      <c r="BE37" s="82"/>
      <c r="BF37" s="92"/>
      <c r="BG37" s="82"/>
      <c r="BH37" s="92"/>
      <c r="BI37" s="82"/>
      <c r="BJ37" s="92"/>
      <c r="BK37" s="82"/>
      <c r="BL37" s="92"/>
      <c r="BM37" s="82"/>
      <c r="BN37" s="92"/>
      <c r="BO37" s="82"/>
    </row>
    <row r="38" spans="1:67" ht="29.25" customHeight="1">
      <c r="A38" s="126">
        <v>32</v>
      </c>
      <c r="B38" s="121" t="s">
        <v>83</v>
      </c>
      <c r="C38" s="121" t="s">
        <v>259</v>
      </c>
      <c r="D38" s="1">
        <v>42418</v>
      </c>
      <c r="E38" s="121" t="s">
        <v>52</v>
      </c>
      <c r="F38" s="121" t="s">
        <v>60</v>
      </c>
      <c r="G38" s="122" t="s">
        <v>260</v>
      </c>
      <c r="H38" s="122" t="str">
        <f t="shared" si="0"/>
        <v>만화영화상영관 디지털서버 수리</v>
      </c>
      <c r="I38" s="122" t="s">
        <v>261</v>
      </c>
      <c r="J38" s="18">
        <v>3630000</v>
      </c>
      <c r="K38" s="125"/>
      <c r="L38" s="122"/>
      <c r="M38" s="20"/>
      <c r="N38" s="121"/>
      <c r="O38" s="121"/>
      <c r="P38" s="121"/>
      <c r="Q38" s="121"/>
      <c r="R38" s="59"/>
      <c r="S38" s="40"/>
      <c r="T38" s="125"/>
      <c r="U38" s="122"/>
      <c r="V38" s="122"/>
      <c r="W38" s="122"/>
      <c r="X38" s="40"/>
      <c r="Y38" s="125"/>
      <c r="Z38" s="122" t="s">
        <v>262</v>
      </c>
      <c r="AA38" s="121" t="s">
        <v>263</v>
      </c>
      <c r="AB38" s="122" t="s">
        <v>264</v>
      </c>
      <c r="AC38" s="122"/>
      <c r="AD38" s="1">
        <v>42418</v>
      </c>
      <c r="AE38" s="1">
        <v>42418</v>
      </c>
      <c r="AF38" s="1">
        <v>42418</v>
      </c>
      <c r="AG38" s="18">
        <v>3530000</v>
      </c>
      <c r="AH38" s="61">
        <f t="shared" si="1"/>
        <v>0.97245179063360887</v>
      </c>
      <c r="AI38" s="121"/>
      <c r="AJ38" s="48"/>
      <c r="AK38" s="121"/>
      <c r="AL38" s="121"/>
      <c r="AM38" s="121"/>
      <c r="AN38" s="123"/>
      <c r="AO38" s="121"/>
      <c r="AP38" s="14"/>
      <c r="AQ38" s="126" t="str">
        <f t="shared" si="3"/>
        <v>김현재</v>
      </c>
      <c r="AR38" s="16">
        <v>42426</v>
      </c>
      <c r="AS38" s="16">
        <v>42418</v>
      </c>
      <c r="AT38" s="7"/>
      <c r="AU38" s="14"/>
      <c r="AV38" s="16">
        <v>42438</v>
      </c>
      <c r="AW38" s="14">
        <f t="shared" si="5"/>
        <v>3530000</v>
      </c>
      <c r="AX38" s="92"/>
      <c r="AY38" s="82"/>
      <c r="AZ38" s="92"/>
      <c r="BA38" s="82"/>
      <c r="BB38" s="92"/>
      <c r="BC38" s="82"/>
      <c r="BD38" s="92"/>
      <c r="BE38" s="82"/>
      <c r="BF38" s="92"/>
      <c r="BG38" s="82"/>
      <c r="BH38" s="92"/>
      <c r="BI38" s="82"/>
      <c r="BJ38" s="92"/>
      <c r="BK38" s="82"/>
      <c r="BL38" s="92"/>
      <c r="BM38" s="82"/>
      <c r="BN38" s="92"/>
      <c r="BO38" s="82"/>
    </row>
    <row r="39" spans="1:67" ht="29.25" customHeight="1">
      <c r="A39" s="126">
        <v>33</v>
      </c>
      <c r="B39" s="121" t="s">
        <v>201</v>
      </c>
      <c r="C39" s="121" t="s">
        <v>202</v>
      </c>
      <c r="D39" s="1">
        <v>42416</v>
      </c>
      <c r="E39" s="121" t="s">
        <v>52</v>
      </c>
      <c r="F39" s="121" t="s">
        <v>60</v>
      </c>
      <c r="G39" s="122" t="s">
        <v>232</v>
      </c>
      <c r="H39" s="122" t="str">
        <f t="shared" si="0"/>
        <v>현장형 창조인재 양성사업 결과발표회 운영 용역</v>
      </c>
      <c r="I39" s="122" t="s">
        <v>207</v>
      </c>
      <c r="J39" s="18">
        <v>2988700</v>
      </c>
      <c r="K39" s="125"/>
      <c r="L39" s="122"/>
      <c r="M39" s="20"/>
      <c r="N39" s="121"/>
      <c r="O39" s="121"/>
      <c r="P39" s="121"/>
      <c r="Q39" s="121"/>
      <c r="R39" s="59"/>
      <c r="S39" s="40"/>
      <c r="T39" s="125"/>
      <c r="U39" s="122"/>
      <c r="V39" s="122"/>
      <c r="W39" s="122"/>
      <c r="X39" s="40"/>
      <c r="Y39" s="125"/>
      <c r="Z39" s="122" t="s">
        <v>233</v>
      </c>
      <c r="AA39" s="121" t="s">
        <v>234</v>
      </c>
      <c r="AB39" s="122" t="s">
        <v>235</v>
      </c>
      <c r="AC39" s="122"/>
      <c r="AD39" s="1">
        <v>42419</v>
      </c>
      <c r="AE39" s="1">
        <v>42419</v>
      </c>
      <c r="AF39" s="1">
        <v>42423</v>
      </c>
      <c r="AG39" s="18">
        <v>2710400</v>
      </c>
      <c r="AH39" s="61">
        <f t="shared" si="1"/>
        <v>0.90688259109311742</v>
      </c>
      <c r="AI39" s="121"/>
      <c r="AJ39" s="48"/>
      <c r="AK39" s="121"/>
      <c r="AL39" s="121"/>
      <c r="AM39" s="121"/>
      <c r="AN39" s="123"/>
      <c r="AO39" s="121"/>
      <c r="AP39" s="14"/>
      <c r="AQ39" s="126" t="str">
        <f t="shared" si="3"/>
        <v>김태훈</v>
      </c>
      <c r="AR39" s="16">
        <v>42423</v>
      </c>
      <c r="AS39" s="16">
        <v>42423</v>
      </c>
      <c r="AT39" s="7"/>
      <c r="AU39" s="14"/>
      <c r="AV39" s="16">
        <v>42425</v>
      </c>
      <c r="AW39" s="14">
        <f t="shared" si="5"/>
        <v>2710400</v>
      </c>
      <c r="AX39" s="92"/>
      <c r="AY39" s="82"/>
      <c r="AZ39" s="92"/>
      <c r="BA39" s="82"/>
      <c r="BB39" s="92"/>
      <c r="BC39" s="82"/>
      <c r="BD39" s="92"/>
      <c r="BE39" s="82"/>
      <c r="BF39" s="92"/>
      <c r="BG39" s="82"/>
      <c r="BH39" s="92"/>
      <c r="BI39" s="82"/>
      <c r="BJ39" s="92"/>
      <c r="BK39" s="82"/>
      <c r="BL39" s="92"/>
      <c r="BM39" s="82"/>
      <c r="BN39" s="92"/>
      <c r="BO39" s="82"/>
    </row>
    <row r="40" spans="1:67" ht="29.25" customHeight="1">
      <c r="A40" s="190">
        <v>34</v>
      </c>
      <c r="B40" s="186" t="s">
        <v>58</v>
      </c>
      <c r="C40" s="186" t="s">
        <v>237</v>
      </c>
      <c r="D40" s="192">
        <v>42370</v>
      </c>
      <c r="E40" s="186" t="s">
        <v>247</v>
      </c>
      <c r="F40" s="186" t="s">
        <v>238</v>
      </c>
      <c r="G40" s="124" t="s">
        <v>835</v>
      </c>
      <c r="H40" s="176" t="s">
        <v>239</v>
      </c>
      <c r="I40" s="176" t="s">
        <v>240</v>
      </c>
      <c r="J40" s="195">
        <v>500000000</v>
      </c>
      <c r="K40" s="192">
        <v>42356</v>
      </c>
      <c r="L40" s="176" t="s">
        <v>241</v>
      </c>
      <c r="M40" s="188"/>
      <c r="N40" s="186" t="s">
        <v>242</v>
      </c>
      <c r="O40" s="186" t="s">
        <v>117</v>
      </c>
      <c r="P40" s="186" t="s">
        <v>118</v>
      </c>
      <c r="Q40" s="186" t="s">
        <v>243</v>
      </c>
      <c r="R40" s="199">
        <v>500000000</v>
      </c>
      <c r="S40" s="201">
        <v>500000000</v>
      </c>
      <c r="T40" s="197">
        <v>42384</v>
      </c>
      <c r="U40" s="176">
        <v>2</v>
      </c>
      <c r="V40" s="176" t="s">
        <v>244</v>
      </c>
      <c r="W40" s="176" t="s">
        <v>245</v>
      </c>
      <c r="X40" s="201">
        <v>495000000</v>
      </c>
      <c r="Y40" s="197">
        <v>42384</v>
      </c>
      <c r="Z40" s="176" t="s">
        <v>244</v>
      </c>
      <c r="AA40" s="186" t="s">
        <v>246</v>
      </c>
      <c r="AB40" s="176" t="s">
        <v>245</v>
      </c>
      <c r="AC40" s="176">
        <v>1</v>
      </c>
      <c r="AD40" s="192">
        <v>42422</v>
      </c>
      <c r="AE40" s="192">
        <v>42422</v>
      </c>
      <c r="AF40" s="192">
        <v>43100</v>
      </c>
      <c r="AG40" s="195">
        <v>495000000</v>
      </c>
      <c r="AH40" s="203">
        <f>SUM(AG40/S40)</f>
        <v>0.99</v>
      </c>
      <c r="AI40" s="121" t="s">
        <v>811</v>
      </c>
      <c r="AJ40" s="48">
        <v>42593</v>
      </c>
      <c r="AK40" s="121" t="s">
        <v>812</v>
      </c>
      <c r="AL40" s="121"/>
      <c r="AM40" s="121"/>
      <c r="AN40" s="123"/>
      <c r="AO40" s="121"/>
      <c r="AP40" s="14">
        <v>280655900</v>
      </c>
      <c r="AQ40" s="190" t="str">
        <f t="shared" si="3"/>
        <v>서희진</v>
      </c>
      <c r="AR40" s="16">
        <v>42582</v>
      </c>
      <c r="AS40" s="16">
        <v>42594</v>
      </c>
      <c r="AT40" s="7">
        <v>42451</v>
      </c>
      <c r="AU40" s="14">
        <v>224000000</v>
      </c>
      <c r="AV40" s="16">
        <v>42647</v>
      </c>
      <c r="AW40" s="84">
        <v>56655900</v>
      </c>
      <c r="AX40" s="7"/>
      <c r="AY40" s="14"/>
      <c r="AZ40" s="16"/>
      <c r="BA40" s="84"/>
      <c r="BB40" s="16"/>
      <c r="BC40" s="84"/>
      <c r="BD40" s="16"/>
      <c r="BE40" s="84"/>
      <c r="BF40" s="16"/>
      <c r="BG40" s="84"/>
      <c r="BH40" s="16"/>
      <c r="BI40" s="84"/>
      <c r="BJ40" s="16"/>
      <c r="BK40" s="84"/>
      <c r="BL40" s="16"/>
      <c r="BM40" s="84"/>
      <c r="BN40" s="16"/>
      <c r="BO40" s="84"/>
    </row>
    <row r="41" spans="1:67" ht="29.25" customHeight="1">
      <c r="A41" s="191"/>
      <c r="B41" s="187"/>
      <c r="C41" s="187"/>
      <c r="D41" s="193"/>
      <c r="E41" s="187"/>
      <c r="F41" s="187"/>
      <c r="G41" s="124" t="s">
        <v>836</v>
      </c>
      <c r="H41" s="194"/>
      <c r="I41" s="177"/>
      <c r="J41" s="196"/>
      <c r="K41" s="193"/>
      <c r="L41" s="177"/>
      <c r="M41" s="189"/>
      <c r="N41" s="187"/>
      <c r="O41" s="187"/>
      <c r="P41" s="187"/>
      <c r="Q41" s="187"/>
      <c r="R41" s="200"/>
      <c r="S41" s="202"/>
      <c r="T41" s="198"/>
      <c r="U41" s="177"/>
      <c r="V41" s="177"/>
      <c r="W41" s="177"/>
      <c r="X41" s="202"/>
      <c r="Y41" s="198"/>
      <c r="Z41" s="177"/>
      <c r="AA41" s="187"/>
      <c r="AB41" s="177"/>
      <c r="AC41" s="177"/>
      <c r="AD41" s="193"/>
      <c r="AE41" s="193"/>
      <c r="AF41" s="193"/>
      <c r="AG41" s="196"/>
      <c r="AH41" s="204"/>
      <c r="AI41" s="121"/>
      <c r="AJ41" s="48"/>
      <c r="AK41" s="121"/>
      <c r="AL41" s="121"/>
      <c r="AM41" s="121"/>
      <c r="AN41" s="123"/>
      <c r="AO41" s="121"/>
      <c r="AP41" s="14"/>
      <c r="AQ41" s="191"/>
      <c r="AR41" s="16"/>
      <c r="AS41" s="16"/>
      <c r="AT41" s="7"/>
      <c r="AU41" s="14"/>
      <c r="AV41" s="16"/>
      <c r="AW41" s="14"/>
      <c r="AX41" s="7"/>
      <c r="AY41" s="14"/>
      <c r="AZ41" s="16"/>
      <c r="BA41" s="84"/>
      <c r="BB41" s="16"/>
      <c r="BC41" s="84"/>
      <c r="BD41" s="16"/>
      <c r="BE41" s="84"/>
      <c r="BF41" s="16"/>
      <c r="BG41" s="84"/>
      <c r="BH41" s="16"/>
      <c r="BI41" s="84"/>
      <c r="BJ41" s="16"/>
      <c r="BK41" s="84"/>
      <c r="BL41" s="16"/>
      <c r="BM41" s="84"/>
      <c r="BN41" s="16"/>
      <c r="BO41" s="84"/>
    </row>
    <row r="42" spans="1:67" ht="29.25" customHeight="1">
      <c r="A42" s="126">
        <v>35</v>
      </c>
      <c r="B42" s="121" t="s">
        <v>201</v>
      </c>
      <c r="C42" s="121" t="s">
        <v>202</v>
      </c>
      <c r="D42" s="1">
        <v>42417</v>
      </c>
      <c r="E42" s="121" t="s">
        <v>52</v>
      </c>
      <c r="F42" s="121" t="s">
        <v>60</v>
      </c>
      <c r="G42" s="122" t="s">
        <v>248</v>
      </c>
      <c r="H42" s="122" t="str">
        <f t="shared" ref="H42:H73" si="6">G42</f>
        <v>현장형 창조인재 양성사업 결과물 홍보공간 조성</v>
      </c>
      <c r="I42" s="122" t="s">
        <v>249</v>
      </c>
      <c r="J42" s="18">
        <v>11882200</v>
      </c>
      <c r="K42" s="125"/>
      <c r="L42" s="122"/>
      <c r="M42" s="20"/>
      <c r="N42" s="121"/>
      <c r="O42" s="121"/>
      <c r="P42" s="121"/>
      <c r="Q42" s="121"/>
      <c r="R42" s="59"/>
      <c r="S42" s="40"/>
      <c r="T42" s="125"/>
      <c r="U42" s="122"/>
      <c r="V42" s="122"/>
      <c r="W42" s="122"/>
      <c r="X42" s="40"/>
      <c r="Y42" s="125"/>
      <c r="Z42" s="122" t="s">
        <v>250</v>
      </c>
      <c r="AA42" s="121" t="s">
        <v>251</v>
      </c>
      <c r="AB42" s="122" t="s">
        <v>252</v>
      </c>
      <c r="AC42" s="122"/>
      <c r="AD42" s="1">
        <v>42422</v>
      </c>
      <c r="AE42" s="1">
        <v>42422</v>
      </c>
      <c r="AF42" s="1">
        <v>42426</v>
      </c>
      <c r="AG42" s="18">
        <v>10901000</v>
      </c>
      <c r="AH42" s="61">
        <f t="shared" ref="AH42:AH49" si="7">SUM(AG42/J42)</f>
        <v>0.91742269950009259</v>
      </c>
      <c r="AI42" s="121"/>
      <c r="AJ42" s="48"/>
      <c r="AK42" s="121"/>
      <c r="AL42" s="121"/>
      <c r="AM42" s="121"/>
      <c r="AN42" s="123"/>
      <c r="AO42" s="121"/>
      <c r="AP42" s="14"/>
      <c r="AQ42" s="126" t="str">
        <f t="shared" ref="AQ42:AQ49" si="8">C42</f>
        <v>김태훈</v>
      </c>
      <c r="AR42" s="16">
        <v>42426</v>
      </c>
      <c r="AS42" s="16">
        <v>42426</v>
      </c>
      <c r="AT42" s="7"/>
      <c r="AU42" s="14"/>
      <c r="AV42" s="16">
        <v>42429</v>
      </c>
      <c r="AW42" s="14">
        <f t="shared" ref="AW42:AW49" si="9">SUM(AG42-AU42)</f>
        <v>10901000</v>
      </c>
      <c r="AX42" s="92"/>
      <c r="AY42" s="82"/>
      <c r="AZ42" s="92"/>
      <c r="BA42" s="82"/>
      <c r="BB42" s="92"/>
      <c r="BC42" s="82"/>
      <c r="BD42" s="92"/>
      <c r="BE42" s="82"/>
      <c r="BF42" s="92"/>
      <c r="BG42" s="82"/>
      <c r="BH42" s="92"/>
      <c r="BI42" s="82"/>
      <c r="BJ42" s="92"/>
      <c r="BK42" s="82"/>
      <c r="BL42" s="92"/>
      <c r="BM42" s="82"/>
      <c r="BN42" s="92"/>
      <c r="BO42" s="82"/>
    </row>
    <row r="43" spans="1:67" ht="29.25" customHeight="1">
      <c r="A43" s="126">
        <v>36</v>
      </c>
      <c r="B43" s="121" t="s">
        <v>75</v>
      </c>
      <c r="C43" s="121" t="s">
        <v>103</v>
      </c>
      <c r="D43" s="1">
        <v>42423</v>
      </c>
      <c r="E43" s="121" t="s">
        <v>52</v>
      </c>
      <c r="F43" s="121" t="s">
        <v>60</v>
      </c>
      <c r="G43" s="122" t="s">
        <v>265</v>
      </c>
      <c r="H43" s="122" t="str">
        <f t="shared" si="6"/>
        <v>설맞이 환경정비에 따른 폐품 처리</v>
      </c>
      <c r="I43" s="122" t="s">
        <v>326</v>
      </c>
      <c r="J43" s="18">
        <v>120000</v>
      </c>
      <c r="K43" s="125"/>
      <c r="L43" s="122"/>
      <c r="M43" s="20"/>
      <c r="N43" s="121"/>
      <c r="O43" s="121"/>
      <c r="P43" s="121"/>
      <c r="Q43" s="121"/>
      <c r="R43" s="59"/>
      <c r="S43" s="40"/>
      <c r="T43" s="125"/>
      <c r="U43" s="122"/>
      <c r="V43" s="122"/>
      <c r="W43" s="122"/>
      <c r="X43" s="40"/>
      <c r="Y43" s="125"/>
      <c r="Z43" s="122" t="s">
        <v>266</v>
      </c>
      <c r="AA43" s="121" t="s">
        <v>267</v>
      </c>
      <c r="AB43" s="122" t="s">
        <v>268</v>
      </c>
      <c r="AC43" s="122"/>
      <c r="AD43" s="1">
        <v>42423</v>
      </c>
      <c r="AE43" s="1">
        <v>42431</v>
      </c>
      <c r="AF43" s="1">
        <v>42433</v>
      </c>
      <c r="AG43" s="18">
        <v>100000</v>
      </c>
      <c r="AH43" s="61">
        <f t="shared" si="7"/>
        <v>0.83333333333333337</v>
      </c>
      <c r="AI43" s="121"/>
      <c r="AJ43" s="48"/>
      <c r="AK43" s="121"/>
      <c r="AL43" s="121"/>
      <c r="AM43" s="121"/>
      <c r="AN43" s="123"/>
      <c r="AO43" s="121"/>
      <c r="AP43" s="14"/>
      <c r="AQ43" s="126" t="str">
        <f t="shared" si="8"/>
        <v>이인철</v>
      </c>
      <c r="AR43" s="16">
        <v>42432</v>
      </c>
      <c r="AS43" s="16">
        <v>42432</v>
      </c>
      <c r="AT43" s="7"/>
      <c r="AU43" s="14"/>
      <c r="AV43" s="16">
        <v>42438</v>
      </c>
      <c r="AW43" s="14">
        <f t="shared" si="9"/>
        <v>100000</v>
      </c>
      <c r="AX43" s="92"/>
      <c r="AY43" s="82"/>
      <c r="AZ43" s="92"/>
      <c r="BA43" s="82"/>
      <c r="BB43" s="92"/>
      <c r="BC43" s="82"/>
      <c r="BD43" s="92"/>
      <c r="BE43" s="82"/>
      <c r="BF43" s="92"/>
      <c r="BG43" s="82"/>
      <c r="BH43" s="92"/>
      <c r="BI43" s="82"/>
      <c r="BJ43" s="92"/>
      <c r="BK43" s="82"/>
      <c r="BL43" s="92"/>
      <c r="BM43" s="82"/>
      <c r="BN43" s="92"/>
      <c r="BO43" s="82"/>
    </row>
    <row r="44" spans="1:67" ht="29.25" customHeight="1">
      <c r="A44" s="126">
        <v>37</v>
      </c>
      <c r="B44" s="121" t="s">
        <v>83</v>
      </c>
      <c r="C44" s="121" t="s">
        <v>205</v>
      </c>
      <c r="D44" s="1">
        <v>42422</v>
      </c>
      <c r="E44" s="121" t="s">
        <v>52</v>
      </c>
      <c r="F44" s="121" t="s">
        <v>289</v>
      </c>
      <c r="G44" s="122" t="s">
        <v>284</v>
      </c>
      <c r="H44" s="122" t="str">
        <f t="shared" si="6"/>
        <v>한국만화박물관 상설전시관 4층 크로마키 시스템 개보수용역</v>
      </c>
      <c r="I44" s="122" t="s">
        <v>285</v>
      </c>
      <c r="J44" s="18">
        <v>17500000</v>
      </c>
      <c r="K44" s="125"/>
      <c r="L44" s="122"/>
      <c r="M44" s="20"/>
      <c r="N44" s="121"/>
      <c r="O44" s="121"/>
      <c r="P44" s="121"/>
      <c r="Q44" s="121"/>
      <c r="R44" s="59"/>
      <c r="S44" s="40"/>
      <c r="T44" s="125"/>
      <c r="U44" s="122"/>
      <c r="V44" s="122"/>
      <c r="W44" s="122"/>
      <c r="X44" s="40"/>
      <c r="Y44" s="125"/>
      <c r="Z44" s="122" t="s">
        <v>286</v>
      </c>
      <c r="AA44" s="121" t="s">
        <v>287</v>
      </c>
      <c r="AB44" s="122" t="s">
        <v>288</v>
      </c>
      <c r="AC44" s="122"/>
      <c r="AD44" s="1">
        <v>42425</v>
      </c>
      <c r="AE44" s="1">
        <v>42431</v>
      </c>
      <c r="AF44" s="1">
        <v>42447</v>
      </c>
      <c r="AG44" s="18">
        <v>15730000</v>
      </c>
      <c r="AH44" s="61">
        <f t="shared" si="7"/>
        <v>0.89885714285714291</v>
      </c>
      <c r="AI44" s="121"/>
      <c r="AJ44" s="48"/>
      <c r="AK44" s="121"/>
      <c r="AL44" s="121"/>
      <c r="AM44" s="121"/>
      <c r="AN44" s="123"/>
      <c r="AO44" s="121"/>
      <c r="AP44" s="14"/>
      <c r="AQ44" s="126" t="str">
        <f t="shared" si="8"/>
        <v>서정임</v>
      </c>
      <c r="AR44" s="16">
        <v>42447</v>
      </c>
      <c r="AS44" s="16">
        <v>42447</v>
      </c>
      <c r="AT44" s="7"/>
      <c r="AU44" s="14"/>
      <c r="AV44" s="16">
        <v>42453</v>
      </c>
      <c r="AW44" s="14">
        <f t="shared" si="9"/>
        <v>15730000</v>
      </c>
      <c r="AX44" s="92"/>
      <c r="AY44" s="82"/>
      <c r="AZ44" s="92"/>
      <c r="BA44" s="82"/>
      <c r="BB44" s="92"/>
      <c r="BC44" s="82"/>
      <c r="BD44" s="92"/>
      <c r="BE44" s="82"/>
      <c r="BF44" s="92"/>
      <c r="BG44" s="82"/>
      <c r="BH44" s="92"/>
      <c r="BI44" s="82"/>
      <c r="BJ44" s="92"/>
      <c r="BK44" s="82"/>
      <c r="BL44" s="92"/>
      <c r="BM44" s="82"/>
      <c r="BN44" s="92"/>
      <c r="BO44" s="82"/>
    </row>
    <row r="45" spans="1:67" ht="29.25" customHeight="1">
      <c r="A45" s="126">
        <v>38</v>
      </c>
      <c r="B45" s="121" t="s">
        <v>83</v>
      </c>
      <c r="C45" s="121" t="s">
        <v>205</v>
      </c>
      <c r="D45" s="1">
        <v>42422</v>
      </c>
      <c r="E45" s="121" t="s">
        <v>52</v>
      </c>
      <c r="F45" s="121" t="s">
        <v>289</v>
      </c>
      <c r="G45" s="122" t="s">
        <v>290</v>
      </c>
      <c r="H45" s="122" t="str">
        <f t="shared" si="6"/>
        <v>한국만화박물관 상설전시관 모형 전시물 수리용역</v>
      </c>
      <c r="I45" s="122" t="s">
        <v>291</v>
      </c>
      <c r="J45" s="18">
        <v>6170000</v>
      </c>
      <c r="K45" s="125"/>
      <c r="L45" s="122"/>
      <c r="M45" s="20"/>
      <c r="N45" s="121"/>
      <c r="O45" s="121"/>
      <c r="P45" s="121"/>
      <c r="Q45" s="121"/>
      <c r="R45" s="59"/>
      <c r="S45" s="40"/>
      <c r="T45" s="125"/>
      <c r="U45" s="122"/>
      <c r="V45" s="122"/>
      <c r="W45" s="122"/>
      <c r="X45" s="40"/>
      <c r="Y45" s="125"/>
      <c r="Z45" s="122" t="s">
        <v>292</v>
      </c>
      <c r="AA45" s="121" t="s">
        <v>293</v>
      </c>
      <c r="AB45" s="122" t="s">
        <v>294</v>
      </c>
      <c r="AC45" s="122"/>
      <c r="AD45" s="1">
        <v>42426</v>
      </c>
      <c r="AE45" s="1">
        <v>42426</v>
      </c>
      <c r="AF45" s="1">
        <v>42451</v>
      </c>
      <c r="AG45" s="18">
        <v>5500000</v>
      </c>
      <c r="AH45" s="61">
        <f t="shared" si="7"/>
        <v>0.89141004862236628</v>
      </c>
      <c r="AI45" s="121"/>
      <c r="AJ45" s="48"/>
      <c r="AK45" s="121"/>
      <c r="AL45" s="121"/>
      <c r="AM45" s="121"/>
      <c r="AN45" s="123"/>
      <c r="AO45" s="121"/>
      <c r="AP45" s="14"/>
      <c r="AQ45" s="126" t="str">
        <f t="shared" si="8"/>
        <v>서정임</v>
      </c>
      <c r="AR45" s="16">
        <v>42447</v>
      </c>
      <c r="AS45" s="16">
        <v>42447</v>
      </c>
      <c r="AT45" s="7"/>
      <c r="AU45" s="14"/>
      <c r="AV45" s="16">
        <v>42453</v>
      </c>
      <c r="AW45" s="14">
        <f t="shared" si="9"/>
        <v>5500000</v>
      </c>
      <c r="AX45" s="92"/>
      <c r="AY45" s="82"/>
      <c r="AZ45" s="92"/>
      <c r="BA45" s="82"/>
      <c r="BB45" s="92"/>
      <c r="BC45" s="82"/>
      <c r="BD45" s="92"/>
      <c r="BE45" s="82"/>
      <c r="BF45" s="92"/>
      <c r="BG45" s="82"/>
      <c r="BH45" s="92"/>
      <c r="BI45" s="82"/>
      <c r="BJ45" s="92"/>
      <c r="BK45" s="82"/>
      <c r="BL45" s="92"/>
      <c r="BM45" s="82"/>
      <c r="BN45" s="92"/>
      <c r="BO45" s="82"/>
    </row>
    <row r="46" spans="1:67" ht="29.25" customHeight="1">
      <c r="A46" s="126">
        <v>39</v>
      </c>
      <c r="B46" s="121" t="s">
        <v>83</v>
      </c>
      <c r="C46" s="121" t="s">
        <v>205</v>
      </c>
      <c r="D46" s="1">
        <v>42426</v>
      </c>
      <c r="E46" s="121" t="s">
        <v>52</v>
      </c>
      <c r="F46" s="121" t="s">
        <v>289</v>
      </c>
      <c r="G46" s="122" t="s">
        <v>307</v>
      </c>
      <c r="H46" s="122" t="str">
        <f t="shared" si="6"/>
        <v>상설전시관 대형 마우스용 웹툰 영상 제어 시스템 설계 및 설치 용역</v>
      </c>
      <c r="I46" s="122" t="s">
        <v>291</v>
      </c>
      <c r="J46" s="18">
        <v>6600000</v>
      </c>
      <c r="K46" s="125"/>
      <c r="L46" s="122"/>
      <c r="M46" s="20"/>
      <c r="N46" s="121"/>
      <c r="O46" s="121"/>
      <c r="P46" s="121"/>
      <c r="Q46" s="121"/>
      <c r="R46" s="59"/>
      <c r="S46" s="40"/>
      <c r="T46" s="125"/>
      <c r="U46" s="122"/>
      <c r="V46" s="122"/>
      <c r="W46" s="122"/>
      <c r="X46" s="40"/>
      <c r="Y46" s="125"/>
      <c r="Z46" s="122" t="s">
        <v>295</v>
      </c>
      <c r="AA46" s="121" t="s">
        <v>296</v>
      </c>
      <c r="AB46" s="122" t="s">
        <v>297</v>
      </c>
      <c r="AC46" s="122"/>
      <c r="AD46" s="1">
        <v>42429</v>
      </c>
      <c r="AE46" s="1">
        <v>42429</v>
      </c>
      <c r="AF46" s="1">
        <v>42447</v>
      </c>
      <c r="AG46" s="18">
        <v>6000000</v>
      </c>
      <c r="AH46" s="61">
        <f t="shared" si="7"/>
        <v>0.90909090909090906</v>
      </c>
      <c r="AI46" s="121"/>
      <c r="AJ46" s="48"/>
      <c r="AK46" s="121"/>
      <c r="AL46" s="121"/>
      <c r="AM46" s="121"/>
      <c r="AN46" s="123"/>
      <c r="AO46" s="121"/>
      <c r="AP46" s="14"/>
      <c r="AQ46" s="126" t="str">
        <f t="shared" si="8"/>
        <v>서정임</v>
      </c>
      <c r="AR46" s="16">
        <v>42447</v>
      </c>
      <c r="AS46" s="16">
        <v>42447</v>
      </c>
      <c r="AT46" s="7"/>
      <c r="AU46" s="14"/>
      <c r="AV46" s="16">
        <v>42453</v>
      </c>
      <c r="AW46" s="14">
        <f t="shared" si="9"/>
        <v>6000000</v>
      </c>
      <c r="AX46" s="92"/>
      <c r="AY46" s="82"/>
      <c r="AZ46" s="92"/>
      <c r="BA46" s="82"/>
      <c r="BB46" s="92"/>
      <c r="BC46" s="82"/>
      <c r="BD46" s="92"/>
      <c r="BE46" s="82"/>
      <c r="BF46" s="92"/>
      <c r="BG46" s="82"/>
      <c r="BH46" s="92"/>
      <c r="BI46" s="82"/>
      <c r="BJ46" s="92"/>
      <c r="BK46" s="82"/>
      <c r="BL46" s="92"/>
      <c r="BM46" s="82"/>
      <c r="BN46" s="92"/>
      <c r="BO46" s="82"/>
    </row>
    <row r="47" spans="1:67" ht="29.25" customHeight="1">
      <c r="A47" s="126">
        <v>40</v>
      </c>
      <c r="B47" s="121" t="s">
        <v>83</v>
      </c>
      <c r="C47" s="121" t="s">
        <v>176</v>
      </c>
      <c r="D47" s="1">
        <v>42429</v>
      </c>
      <c r="E47" s="121" t="s">
        <v>52</v>
      </c>
      <c r="F47" s="121" t="s">
        <v>368</v>
      </c>
      <c r="G47" s="122" t="s">
        <v>298</v>
      </c>
      <c r="H47" s="122" t="str">
        <f t="shared" si="6"/>
        <v>한국만화박물관 내부 청소 및 도색 용역</v>
      </c>
      <c r="I47" s="122" t="s">
        <v>299</v>
      </c>
      <c r="J47" s="18">
        <v>13255000</v>
      </c>
      <c r="K47" s="125"/>
      <c r="L47" s="122"/>
      <c r="M47" s="20"/>
      <c r="N47" s="121"/>
      <c r="O47" s="121"/>
      <c r="P47" s="121"/>
      <c r="Q47" s="121"/>
      <c r="R47" s="59"/>
      <c r="S47" s="40"/>
      <c r="T47" s="125"/>
      <c r="U47" s="122"/>
      <c r="V47" s="122"/>
      <c r="W47" s="122"/>
      <c r="X47" s="40"/>
      <c r="Y47" s="125"/>
      <c r="Z47" s="122" t="s">
        <v>300</v>
      </c>
      <c r="AA47" s="121" t="s">
        <v>301</v>
      </c>
      <c r="AB47" s="122" t="s">
        <v>302</v>
      </c>
      <c r="AC47" s="122"/>
      <c r="AD47" s="1">
        <v>42431</v>
      </c>
      <c r="AE47" s="1">
        <v>42433</v>
      </c>
      <c r="AF47" s="1">
        <v>42440</v>
      </c>
      <c r="AG47" s="18">
        <v>11880000</v>
      </c>
      <c r="AH47" s="61">
        <f t="shared" si="7"/>
        <v>0.89626556016597514</v>
      </c>
      <c r="AI47" s="121"/>
      <c r="AJ47" s="48"/>
      <c r="AK47" s="121"/>
      <c r="AL47" s="121"/>
      <c r="AM47" s="121"/>
      <c r="AN47" s="123"/>
      <c r="AO47" s="121"/>
      <c r="AP47" s="14"/>
      <c r="AQ47" s="126" t="str">
        <f t="shared" si="8"/>
        <v>방희정</v>
      </c>
      <c r="AR47" s="16">
        <v>42440</v>
      </c>
      <c r="AS47" s="16">
        <v>42445</v>
      </c>
      <c r="AT47" s="7"/>
      <c r="AU47" s="14"/>
      <c r="AV47" s="16">
        <v>42450</v>
      </c>
      <c r="AW47" s="14">
        <f t="shared" si="9"/>
        <v>11880000</v>
      </c>
      <c r="AX47" s="92"/>
      <c r="AY47" s="82"/>
      <c r="AZ47" s="92"/>
      <c r="BA47" s="82"/>
      <c r="BB47" s="92"/>
      <c r="BC47" s="82"/>
      <c r="BD47" s="92"/>
      <c r="BE47" s="82"/>
      <c r="BF47" s="92"/>
      <c r="BG47" s="82"/>
      <c r="BH47" s="92"/>
      <c r="BI47" s="82"/>
      <c r="BJ47" s="92"/>
      <c r="BK47" s="82"/>
      <c r="BL47" s="92"/>
      <c r="BM47" s="82"/>
      <c r="BN47" s="92"/>
      <c r="BO47" s="82"/>
    </row>
    <row r="48" spans="1:67" ht="29.25" customHeight="1">
      <c r="A48" s="126">
        <v>41</v>
      </c>
      <c r="B48" s="121" t="s">
        <v>83</v>
      </c>
      <c r="C48" s="121" t="s">
        <v>176</v>
      </c>
      <c r="D48" s="1">
        <v>42429</v>
      </c>
      <c r="E48" s="121" t="s">
        <v>91</v>
      </c>
      <c r="F48" s="121" t="s">
        <v>60</v>
      </c>
      <c r="G48" s="122" t="s">
        <v>303</v>
      </c>
      <c r="H48" s="122" t="str">
        <f t="shared" si="6"/>
        <v>한국만화박물관 현수막 거치대 및 인포메이션 철제프레임 제작</v>
      </c>
      <c r="I48" s="122" t="s">
        <v>304</v>
      </c>
      <c r="J48" s="18">
        <v>2340800</v>
      </c>
      <c r="K48" s="125"/>
      <c r="L48" s="122"/>
      <c r="M48" s="20"/>
      <c r="N48" s="121"/>
      <c r="O48" s="121"/>
      <c r="P48" s="121"/>
      <c r="Q48" s="121"/>
      <c r="R48" s="59"/>
      <c r="S48" s="40"/>
      <c r="T48" s="125"/>
      <c r="U48" s="122"/>
      <c r="V48" s="122"/>
      <c r="W48" s="122"/>
      <c r="X48" s="40"/>
      <c r="Y48" s="125"/>
      <c r="Z48" s="122" t="s">
        <v>305</v>
      </c>
      <c r="AA48" s="121" t="s">
        <v>306</v>
      </c>
      <c r="AB48" s="122" t="s">
        <v>367</v>
      </c>
      <c r="AC48" s="122"/>
      <c r="AD48" s="1">
        <v>42433</v>
      </c>
      <c r="AE48" s="1"/>
      <c r="AF48" s="1">
        <v>42440</v>
      </c>
      <c r="AG48" s="18">
        <v>2111400</v>
      </c>
      <c r="AH48" s="61">
        <f t="shared" si="7"/>
        <v>0.90199931647300069</v>
      </c>
      <c r="AI48" s="121"/>
      <c r="AJ48" s="48"/>
      <c r="AK48" s="121"/>
      <c r="AL48" s="121"/>
      <c r="AM48" s="121"/>
      <c r="AN48" s="123"/>
      <c r="AO48" s="121"/>
      <c r="AP48" s="14"/>
      <c r="AQ48" s="126" t="str">
        <f t="shared" si="8"/>
        <v>방희정</v>
      </c>
      <c r="AR48" s="16">
        <v>42440</v>
      </c>
      <c r="AS48" s="16">
        <v>42453</v>
      </c>
      <c r="AT48" s="7"/>
      <c r="AU48" s="14"/>
      <c r="AV48" s="16">
        <v>42461</v>
      </c>
      <c r="AW48" s="14">
        <f t="shared" si="9"/>
        <v>2111400</v>
      </c>
      <c r="AX48" s="92"/>
      <c r="AY48" s="82"/>
      <c r="AZ48" s="92"/>
      <c r="BA48" s="82"/>
      <c r="BB48" s="92"/>
      <c r="BC48" s="82"/>
      <c r="BD48" s="92"/>
      <c r="BE48" s="82"/>
      <c r="BF48" s="92"/>
      <c r="BG48" s="82"/>
      <c r="BH48" s="92"/>
      <c r="BI48" s="82"/>
      <c r="BJ48" s="92"/>
      <c r="BK48" s="82"/>
      <c r="BL48" s="92"/>
      <c r="BM48" s="82"/>
      <c r="BN48" s="92"/>
      <c r="BO48" s="82"/>
    </row>
    <row r="49" spans="1:67" ht="29.25" customHeight="1">
      <c r="A49" s="126">
        <v>42</v>
      </c>
      <c r="B49" s="121" t="s">
        <v>83</v>
      </c>
      <c r="C49" s="121" t="s">
        <v>205</v>
      </c>
      <c r="D49" s="1">
        <v>42419</v>
      </c>
      <c r="E49" s="121" t="s">
        <v>195</v>
      </c>
      <c r="F49" s="22" t="s">
        <v>279</v>
      </c>
      <c r="G49" s="122" t="s">
        <v>280</v>
      </c>
      <c r="H49" s="122" t="str">
        <f t="shared" si="6"/>
        <v>한국만화박물관 상설전시 보완공사</v>
      </c>
      <c r="I49" s="122" t="s">
        <v>281</v>
      </c>
      <c r="J49" s="18">
        <v>29471540</v>
      </c>
      <c r="K49" s="125"/>
      <c r="L49" s="23"/>
      <c r="M49" s="20"/>
      <c r="N49" s="121"/>
      <c r="O49" s="23"/>
      <c r="P49" s="121"/>
      <c r="Q49" s="121"/>
      <c r="R49" s="42"/>
      <c r="S49" s="42"/>
      <c r="T49" s="125"/>
      <c r="U49" s="122"/>
      <c r="V49" s="122"/>
      <c r="W49" s="122"/>
      <c r="X49" s="42"/>
      <c r="Y49" s="125"/>
      <c r="Z49" s="122" t="s">
        <v>344</v>
      </c>
      <c r="AA49" s="121" t="s">
        <v>282</v>
      </c>
      <c r="AB49" s="122" t="s">
        <v>283</v>
      </c>
      <c r="AC49" s="122"/>
      <c r="AD49" s="1">
        <v>42436</v>
      </c>
      <c r="AE49" s="1">
        <v>42436</v>
      </c>
      <c r="AF49" s="1">
        <v>42440</v>
      </c>
      <c r="AG49" s="18">
        <v>26400000</v>
      </c>
      <c r="AH49" s="61">
        <f t="shared" si="7"/>
        <v>0.89577945366954015</v>
      </c>
      <c r="AI49" s="121"/>
      <c r="AJ49" s="48"/>
      <c r="AK49" s="121"/>
      <c r="AL49" s="121"/>
      <c r="AM49" s="121"/>
      <c r="AN49" s="123"/>
      <c r="AO49" s="121"/>
      <c r="AP49" s="14"/>
      <c r="AQ49" s="126" t="str">
        <f t="shared" si="8"/>
        <v>서정임</v>
      </c>
      <c r="AR49" s="16">
        <v>42440</v>
      </c>
      <c r="AS49" s="16">
        <v>42445</v>
      </c>
      <c r="AT49" s="7"/>
      <c r="AU49" s="14"/>
      <c r="AV49" s="16">
        <v>42450</v>
      </c>
      <c r="AW49" s="14">
        <f t="shared" si="9"/>
        <v>26400000</v>
      </c>
      <c r="AX49" s="92"/>
      <c r="AY49" s="82"/>
      <c r="AZ49" s="92"/>
      <c r="BA49" s="82"/>
      <c r="BB49" s="92"/>
      <c r="BC49" s="82"/>
      <c r="BD49" s="92"/>
      <c r="BE49" s="82"/>
      <c r="BF49" s="92"/>
      <c r="BG49" s="82"/>
      <c r="BH49" s="92"/>
      <c r="BI49" s="82"/>
      <c r="BJ49" s="92"/>
      <c r="BK49" s="82"/>
      <c r="BL49" s="92"/>
      <c r="BM49" s="82"/>
      <c r="BN49" s="92"/>
      <c r="BO49" s="82"/>
    </row>
    <row r="50" spans="1:67" ht="29.25" customHeight="1">
      <c r="A50" s="126">
        <v>43</v>
      </c>
      <c r="B50" s="121" t="s">
        <v>139</v>
      </c>
      <c r="C50" s="121" t="s">
        <v>140</v>
      </c>
      <c r="D50" s="1">
        <v>42419</v>
      </c>
      <c r="E50" s="121" t="s">
        <v>91</v>
      </c>
      <c r="F50" s="22" t="s">
        <v>269</v>
      </c>
      <c r="G50" s="122" t="s">
        <v>270</v>
      </c>
      <c r="H50" s="122" t="str">
        <f t="shared" si="6"/>
        <v>만화도서관 2016년도 국내외 도서 및 비도서(연간단가계약) 구입</v>
      </c>
      <c r="I50" s="122" t="s">
        <v>271</v>
      </c>
      <c r="J50" s="18">
        <v>38228000</v>
      </c>
      <c r="K50" s="125">
        <v>42422</v>
      </c>
      <c r="L50" s="23" t="s">
        <v>273</v>
      </c>
      <c r="M50" s="20">
        <v>0.9</v>
      </c>
      <c r="N50" s="121" t="s">
        <v>272</v>
      </c>
      <c r="O50" s="23" t="s">
        <v>274</v>
      </c>
      <c r="P50" s="121" t="s">
        <v>118</v>
      </c>
      <c r="Q50" s="121" t="s">
        <v>275</v>
      </c>
      <c r="R50" s="42">
        <v>38228000</v>
      </c>
      <c r="S50" s="42">
        <v>38330546.619999997</v>
      </c>
      <c r="T50" s="125">
        <v>42426</v>
      </c>
      <c r="U50" s="122">
        <v>34</v>
      </c>
      <c r="V50" s="122" t="s">
        <v>276</v>
      </c>
      <c r="W50" s="122" t="s">
        <v>277</v>
      </c>
      <c r="X50" s="42">
        <v>34505100</v>
      </c>
      <c r="Y50" s="125">
        <v>42424</v>
      </c>
      <c r="Z50" s="122" t="s">
        <v>276</v>
      </c>
      <c r="AA50" s="121" t="s">
        <v>278</v>
      </c>
      <c r="AB50" s="122" t="s">
        <v>277</v>
      </c>
      <c r="AC50" s="122">
        <v>1</v>
      </c>
      <c r="AD50" s="1">
        <v>42438</v>
      </c>
      <c r="AE50" s="1"/>
      <c r="AF50" s="1">
        <v>42735</v>
      </c>
      <c r="AG50" s="18">
        <v>34505100</v>
      </c>
      <c r="AH50" s="61">
        <f>SUM(AG50/S50)</f>
        <v>0.90019848509011435</v>
      </c>
      <c r="AI50" s="121"/>
      <c r="AJ50" s="48"/>
      <c r="AK50" s="121"/>
      <c r="AL50" s="121"/>
      <c r="AM50" s="121"/>
      <c r="AN50" s="123"/>
      <c r="AO50" s="121"/>
      <c r="AP50" s="14"/>
      <c r="AQ50" s="126" t="s">
        <v>669</v>
      </c>
      <c r="AR50" s="16"/>
      <c r="AS50" s="16"/>
      <c r="AT50" s="7"/>
      <c r="AU50" s="14"/>
      <c r="AV50" s="16"/>
      <c r="AW50" s="14"/>
      <c r="AX50" s="16">
        <v>42480</v>
      </c>
      <c r="AY50" s="84">
        <v>2427660</v>
      </c>
      <c r="AZ50" s="92">
        <v>42509</v>
      </c>
      <c r="BA50" s="82">
        <v>2058740</v>
      </c>
      <c r="BB50" s="92">
        <v>42544</v>
      </c>
      <c r="BC50" s="82">
        <v>1740620</v>
      </c>
      <c r="BD50" s="92">
        <v>42579</v>
      </c>
      <c r="BE50" s="82">
        <v>2916820</v>
      </c>
      <c r="BF50" s="92">
        <v>42604</v>
      </c>
      <c r="BG50" s="82">
        <v>2961840</v>
      </c>
      <c r="BH50" s="92">
        <v>42640</v>
      </c>
      <c r="BI50" s="82">
        <v>2263910</v>
      </c>
      <c r="BJ50" s="92">
        <v>42671</v>
      </c>
      <c r="BK50" s="82">
        <v>3277450</v>
      </c>
      <c r="BL50" s="92"/>
      <c r="BM50" s="82"/>
      <c r="BN50" s="92"/>
      <c r="BO50" s="82"/>
    </row>
    <row r="51" spans="1:67" ht="29.25" customHeight="1">
      <c r="A51" s="126">
        <v>44</v>
      </c>
      <c r="B51" s="121" t="s">
        <v>75</v>
      </c>
      <c r="C51" s="121" t="s">
        <v>103</v>
      </c>
      <c r="D51" s="1">
        <v>42419</v>
      </c>
      <c r="E51" s="121" t="s">
        <v>91</v>
      </c>
      <c r="F51" s="22" t="s">
        <v>60</v>
      </c>
      <c r="G51" s="122" t="s">
        <v>308</v>
      </c>
      <c r="H51" s="122" t="str">
        <f t="shared" si="6"/>
        <v>통합백신관리 솔류션 및 백신 도입</v>
      </c>
      <c r="I51" s="122" t="s">
        <v>309</v>
      </c>
      <c r="J51" s="18">
        <v>5636400</v>
      </c>
      <c r="K51" s="125"/>
      <c r="L51" s="23"/>
      <c r="M51" s="20"/>
      <c r="N51" s="121"/>
      <c r="O51" s="23"/>
      <c r="P51" s="121"/>
      <c r="Q51" s="121"/>
      <c r="R51" s="42"/>
      <c r="S51" s="42"/>
      <c r="T51" s="125"/>
      <c r="U51" s="122"/>
      <c r="V51" s="122"/>
      <c r="W51" s="122"/>
      <c r="X51" s="42"/>
      <c r="Y51" s="125"/>
      <c r="Z51" s="122" t="s">
        <v>310</v>
      </c>
      <c r="AA51" s="121" t="s">
        <v>311</v>
      </c>
      <c r="AB51" s="122" t="s">
        <v>312</v>
      </c>
      <c r="AC51" s="122"/>
      <c r="AD51" s="1">
        <v>42440</v>
      </c>
      <c r="AE51" s="1"/>
      <c r="AF51" s="1">
        <v>42460</v>
      </c>
      <c r="AG51" s="18">
        <v>5368000</v>
      </c>
      <c r="AH51" s="61">
        <f>SUM(AG51/J51)</f>
        <v>0.95238095238095233</v>
      </c>
      <c r="AI51" s="121"/>
      <c r="AJ51" s="48"/>
      <c r="AK51" s="121"/>
      <c r="AL51" s="121"/>
      <c r="AM51" s="121"/>
      <c r="AN51" s="123"/>
      <c r="AO51" s="121"/>
      <c r="AP51" s="14"/>
      <c r="AQ51" s="126" t="str">
        <f t="shared" ref="AQ51:AQ61" si="10">C51</f>
        <v>이인철</v>
      </c>
      <c r="AR51" s="16">
        <v>42447</v>
      </c>
      <c r="AS51" s="16">
        <v>42451</v>
      </c>
      <c r="AT51" s="7"/>
      <c r="AU51" s="14"/>
      <c r="AV51" s="16">
        <v>42453</v>
      </c>
      <c r="AW51" s="14">
        <f>SUM(AG51-AU51)</f>
        <v>5368000</v>
      </c>
      <c r="AX51" s="92"/>
      <c r="AY51" s="82"/>
      <c r="AZ51" s="92"/>
      <c r="BA51" s="82"/>
      <c r="BB51" s="92"/>
      <c r="BC51" s="82"/>
      <c r="BD51" s="92"/>
      <c r="BE51" s="82"/>
      <c r="BF51" s="92"/>
      <c r="BG51" s="82"/>
      <c r="BH51" s="92"/>
      <c r="BI51" s="82"/>
      <c r="BJ51" s="92"/>
      <c r="BK51" s="82"/>
      <c r="BL51" s="92"/>
      <c r="BM51" s="82"/>
      <c r="BN51" s="92"/>
      <c r="BO51" s="82"/>
    </row>
    <row r="52" spans="1:67" ht="29.25" customHeight="1">
      <c r="A52" s="126">
        <v>45</v>
      </c>
      <c r="B52" s="121" t="s">
        <v>75</v>
      </c>
      <c r="C52" s="121" t="s">
        <v>103</v>
      </c>
      <c r="D52" s="1">
        <v>42424</v>
      </c>
      <c r="E52" s="121" t="s">
        <v>52</v>
      </c>
      <c r="F52" s="121" t="s">
        <v>60</v>
      </c>
      <c r="G52" s="122" t="s">
        <v>313</v>
      </c>
      <c r="H52" s="122" t="str">
        <f t="shared" si="6"/>
        <v>한국만화영상진흥원 청사 방역용역</v>
      </c>
      <c r="I52" s="122" t="s">
        <v>314</v>
      </c>
      <c r="J52" s="18">
        <v>3680000</v>
      </c>
      <c r="K52" s="125"/>
      <c r="L52" s="122"/>
      <c r="M52" s="20"/>
      <c r="N52" s="121"/>
      <c r="O52" s="121"/>
      <c r="P52" s="121"/>
      <c r="Q52" s="121"/>
      <c r="R52" s="59"/>
      <c r="S52" s="40"/>
      <c r="T52" s="125"/>
      <c r="U52" s="122"/>
      <c r="V52" s="122"/>
      <c r="W52" s="122"/>
      <c r="X52" s="40"/>
      <c r="Y52" s="125"/>
      <c r="Z52" s="122" t="s">
        <v>315</v>
      </c>
      <c r="AA52" s="121" t="s">
        <v>316</v>
      </c>
      <c r="AB52" s="122" t="s">
        <v>317</v>
      </c>
      <c r="AC52" s="122"/>
      <c r="AD52" s="1">
        <v>42440</v>
      </c>
      <c r="AE52" s="1">
        <v>42443</v>
      </c>
      <c r="AF52" s="1">
        <v>42704</v>
      </c>
      <c r="AG52" s="18">
        <v>3333500</v>
      </c>
      <c r="AH52" s="61">
        <f>SUM(AG52/J52)</f>
        <v>0.90584239130434785</v>
      </c>
      <c r="AI52" s="121"/>
      <c r="AJ52" s="48"/>
      <c r="AK52" s="121"/>
      <c r="AL52" s="121"/>
      <c r="AM52" s="121"/>
      <c r="AN52" s="123"/>
      <c r="AO52" s="121"/>
      <c r="AP52" s="14"/>
      <c r="AQ52" s="126" t="str">
        <f t="shared" si="10"/>
        <v>이인철</v>
      </c>
      <c r="AR52" s="16"/>
      <c r="AS52" s="16"/>
      <c r="AT52" s="7"/>
      <c r="AU52" s="14"/>
      <c r="AV52" s="16"/>
      <c r="AW52" s="14"/>
      <c r="AX52" s="16">
        <v>42453</v>
      </c>
      <c r="AY52" s="84">
        <v>666700</v>
      </c>
      <c r="AZ52" s="16">
        <v>42514</v>
      </c>
      <c r="BA52" s="82">
        <v>666700</v>
      </c>
      <c r="BB52" s="92">
        <v>42565</v>
      </c>
      <c r="BC52" s="84">
        <v>666700</v>
      </c>
      <c r="BD52" s="92">
        <v>42621</v>
      </c>
      <c r="BE52" s="84">
        <v>666700</v>
      </c>
      <c r="BF52" s="92"/>
      <c r="BG52" s="82"/>
      <c r="BH52" s="92"/>
      <c r="BI52" s="82"/>
      <c r="BJ52" s="92"/>
      <c r="BK52" s="82"/>
      <c r="BL52" s="92"/>
      <c r="BM52" s="82"/>
      <c r="BN52" s="92"/>
      <c r="BO52" s="82"/>
    </row>
    <row r="53" spans="1:67" ht="29.25" customHeight="1">
      <c r="A53" s="126">
        <v>46</v>
      </c>
      <c r="B53" s="121" t="s">
        <v>139</v>
      </c>
      <c r="C53" s="121" t="s">
        <v>318</v>
      </c>
      <c r="D53" s="1">
        <v>42429</v>
      </c>
      <c r="E53" s="121" t="s">
        <v>52</v>
      </c>
      <c r="F53" s="121" t="s">
        <v>60</v>
      </c>
      <c r="G53" s="122" t="s">
        <v>319</v>
      </c>
      <c r="H53" s="122" t="str">
        <f t="shared" si="6"/>
        <v>2016 만화등록문화재 영인본 영어판 번역 용역</v>
      </c>
      <c r="I53" s="122" t="s">
        <v>320</v>
      </c>
      <c r="J53" s="18">
        <v>13000000</v>
      </c>
      <c r="K53" s="125"/>
      <c r="L53" s="122"/>
      <c r="M53" s="20"/>
      <c r="N53" s="121"/>
      <c r="O53" s="121"/>
      <c r="P53" s="121"/>
      <c r="Q53" s="121"/>
      <c r="R53" s="59"/>
      <c r="S53" s="40"/>
      <c r="T53" s="125"/>
      <c r="U53" s="122"/>
      <c r="V53" s="122"/>
      <c r="W53" s="122"/>
      <c r="X53" s="40"/>
      <c r="Y53" s="125"/>
      <c r="Z53" s="122" t="s">
        <v>321</v>
      </c>
      <c r="AA53" s="121" t="s">
        <v>322</v>
      </c>
      <c r="AB53" s="122" t="s">
        <v>323</v>
      </c>
      <c r="AC53" s="122"/>
      <c r="AD53" s="1">
        <v>42440</v>
      </c>
      <c r="AE53" s="1">
        <v>42440</v>
      </c>
      <c r="AF53" s="1">
        <v>42503</v>
      </c>
      <c r="AG53" s="18">
        <v>12500000</v>
      </c>
      <c r="AH53" s="61">
        <f>SUM(AG53/J53)</f>
        <v>0.96153846153846156</v>
      </c>
      <c r="AI53" s="121"/>
      <c r="AJ53" s="48"/>
      <c r="AK53" s="121"/>
      <c r="AL53" s="121"/>
      <c r="AM53" s="121"/>
      <c r="AN53" s="123"/>
      <c r="AO53" s="121"/>
      <c r="AP53" s="14"/>
      <c r="AQ53" s="126" t="str">
        <f t="shared" si="10"/>
        <v>심리나</v>
      </c>
      <c r="AR53" s="16">
        <v>42499</v>
      </c>
      <c r="AS53" s="16">
        <v>42499</v>
      </c>
      <c r="AT53" s="7"/>
      <c r="AU53" s="14"/>
      <c r="AV53" s="16">
        <v>42502</v>
      </c>
      <c r="AW53" s="14">
        <f>SUM(AG53-AU53)</f>
        <v>12500000</v>
      </c>
      <c r="AX53" s="92"/>
      <c r="AY53" s="82"/>
      <c r="AZ53" s="92"/>
      <c r="BA53" s="82"/>
      <c r="BB53" s="92"/>
      <c r="BC53" s="82"/>
      <c r="BD53" s="92"/>
      <c r="BE53" s="82"/>
      <c r="BF53" s="92"/>
      <c r="BG53" s="82"/>
      <c r="BH53" s="92"/>
      <c r="BI53" s="82"/>
      <c r="BJ53" s="92"/>
      <c r="BK53" s="82"/>
      <c r="BL53" s="92"/>
      <c r="BM53" s="82"/>
      <c r="BN53" s="92"/>
      <c r="BO53" s="82"/>
    </row>
    <row r="54" spans="1:67" ht="29.25" customHeight="1">
      <c r="A54" s="126">
        <v>47</v>
      </c>
      <c r="B54" s="121" t="s">
        <v>83</v>
      </c>
      <c r="C54" s="121" t="s">
        <v>259</v>
      </c>
      <c r="D54" s="1">
        <v>42433</v>
      </c>
      <c r="E54" s="121" t="s">
        <v>52</v>
      </c>
      <c r="F54" s="121" t="s">
        <v>324</v>
      </c>
      <c r="G54" s="122" t="s">
        <v>325</v>
      </c>
      <c r="H54" s="122" t="str">
        <f t="shared" si="6"/>
        <v>한국만화박물관 4D상영관 시스템 교체 설치 용역</v>
      </c>
      <c r="I54" s="122" t="s">
        <v>352</v>
      </c>
      <c r="J54" s="18">
        <v>45430000</v>
      </c>
      <c r="K54" s="125">
        <v>42438</v>
      </c>
      <c r="L54" s="122"/>
      <c r="M54" s="20">
        <v>0.87744999999999995</v>
      </c>
      <c r="N54" s="121" t="s">
        <v>327</v>
      </c>
      <c r="O54" s="121" t="s">
        <v>327</v>
      </c>
      <c r="P54" s="121" t="s">
        <v>118</v>
      </c>
      <c r="Q54" s="121" t="s">
        <v>275</v>
      </c>
      <c r="R54" s="42">
        <v>45430000</v>
      </c>
      <c r="S54" s="42">
        <v>45632450</v>
      </c>
      <c r="T54" s="125">
        <v>42433</v>
      </c>
      <c r="U54" s="122">
        <v>5</v>
      </c>
      <c r="V54" s="122" t="s">
        <v>328</v>
      </c>
      <c r="W54" s="122" t="s">
        <v>329</v>
      </c>
      <c r="X54" s="42">
        <v>43210000</v>
      </c>
      <c r="Y54" s="125">
        <v>42439</v>
      </c>
      <c r="Z54" s="122" t="s">
        <v>328</v>
      </c>
      <c r="AA54" s="121" t="s">
        <v>330</v>
      </c>
      <c r="AB54" s="122" t="s">
        <v>329</v>
      </c>
      <c r="AC54" s="122">
        <v>1</v>
      </c>
      <c r="AD54" s="1">
        <v>42440</v>
      </c>
      <c r="AE54" s="1">
        <v>42441</v>
      </c>
      <c r="AF54" s="1">
        <v>42443</v>
      </c>
      <c r="AG54" s="18">
        <v>43210000</v>
      </c>
      <c r="AH54" s="61">
        <f>SUM(AG54/S54)</f>
        <v>0.94691387378937575</v>
      </c>
      <c r="AI54" s="121"/>
      <c r="AJ54" s="48"/>
      <c r="AK54" s="121"/>
      <c r="AL54" s="121"/>
      <c r="AM54" s="121"/>
      <c r="AN54" s="123"/>
      <c r="AO54" s="121"/>
      <c r="AP54" s="14"/>
      <c r="AQ54" s="126" t="str">
        <f t="shared" si="10"/>
        <v>김현재</v>
      </c>
      <c r="AR54" s="16">
        <v>42440</v>
      </c>
      <c r="AS54" s="16">
        <v>42445</v>
      </c>
      <c r="AT54" s="7"/>
      <c r="AU54" s="14"/>
      <c r="AV54" s="16">
        <v>42450</v>
      </c>
      <c r="AW54" s="14">
        <f>SUM(AG54-AU54)</f>
        <v>43210000</v>
      </c>
      <c r="AX54" s="92"/>
      <c r="AY54" s="82"/>
      <c r="AZ54" s="92"/>
      <c r="BA54" s="82"/>
      <c r="BB54" s="92"/>
      <c r="BC54" s="82"/>
      <c r="BD54" s="92"/>
      <c r="BE54" s="82"/>
      <c r="BF54" s="92"/>
      <c r="BG54" s="82"/>
      <c r="BH54" s="92"/>
      <c r="BI54" s="82"/>
      <c r="BJ54" s="92"/>
      <c r="BK54" s="82"/>
      <c r="BL54" s="92"/>
      <c r="BM54" s="82"/>
      <c r="BN54" s="92"/>
      <c r="BO54" s="82"/>
    </row>
    <row r="55" spans="1:67" ht="29.25" customHeight="1">
      <c r="A55" s="126">
        <v>48</v>
      </c>
      <c r="B55" s="121" t="s">
        <v>83</v>
      </c>
      <c r="C55" s="121" t="s">
        <v>205</v>
      </c>
      <c r="D55" s="1">
        <v>42433</v>
      </c>
      <c r="E55" s="121" t="s">
        <v>52</v>
      </c>
      <c r="F55" s="121" t="s">
        <v>60</v>
      </c>
      <c r="G55" s="122" t="s">
        <v>331</v>
      </c>
      <c r="H55" s="122" t="str">
        <f t="shared" si="6"/>
        <v>이상무 작가 추모전 전시 설치 용역</v>
      </c>
      <c r="I55" s="122" t="s">
        <v>332</v>
      </c>
      <c r="J55" s="18">
        <v>18700000</v>
      </c>
      <c r="K55" s="125"/>
      <c r="L55" s="122"/>
      <c r="M55" s="20"/>
      <c r="N55" s="121"/>
      <c r="O55" s="121"/>
      <c r="P55" s="121"/>
      <c r="Q55" s="121"/>
      <c r="R55" s="42"/>
      <c r="S55" s="42"/>
      <c r="T55" s="125"/>
      <c r="U55" s="122"/>
      <c r="V55" s="122"/>
      <c r="W55" s="122"/>
      <c r="X55" s="42"/>
      <c r="Y55" s="125"/>
      <c r="Z55" s="122" t="s">
        <v>333</v>
      </c>
      <c r="AA55" s="121" t="s">
        <v>335</v>
      </c>
      <c r="AB55" s="122" t="s">
        <v>334</v>
      </c>
      <c r="AC55" s="122"/>
      <c r="AD55" s="1">
        <v>42440</v>
      </c>
      <c r="AE55" s="1">
        <v>42440</v>
      </c>
      <c r="AF55" s="1">
        <v>42451</v>
      </c>
      <c r="AG55" s="18">
        <v>16830000</v>
      </c>
      <c r="AH55" s="61">
        <f t="shared" ref="AH55:AH69" si="11">SUM(AG55/J55)</f>
        <v>0.9</v>
      </c>
      <c r="AI55" s="121"/>
      <c r="AJ55" s="48"/>
      <c r="AK55" s="121"/>
      <c r="AL55" s="121"/>
      <c r="AM55" s="121"/>
      <c r="AN55" s="123"/>
      <c r="AO55" s="121"/>
      <c r="AP55" s="14"/>
      <c r="AQ55" s="126" t="str">
        <f t="shared" si="10"/>
        <v>서정임</v>
      </c>
      <c r="AR55" s="16">
        <v>42451</v>
      </c>
      <c r="AS55" s="16">
        <v>42454</v>
      </c>
      <c r="AT55" s="7"/>
      <c r="AU55" s="14"/>
      <c r="AV55" s="16">
        <v>42460</v>
      </c>
      <c r="AW55" s="14">
        <f>SUM(AG55-AU55)</f>
        <v>16830000</v>
      </c>
      <c r="AX55" s="92"/>
      <c r="AY55" s="82"/>
      <c r="AZ55" s="92"/>
      <c r="BA55" s="82"/>
      <c r="BB55" s="92"/>
      <c r="BC55" s="82"/>
      <c r="BD55" s="92"/>
      <c r="BE55" s="82"/>
      <c r="BF55" s="92"/>
      <c r="BG55" s="82"/>
      <c r="BH55" s="92"/>
      <c r="BI55" s="82"/>
      <c r="BJ55" s="92"/>
      <c r="BK55" s="82"/>
      <c r="BL55" s="92"/>
      <c r="BM55" s="82"/>
      <c r="BN55" s="92"/>
      <c r="BO55" s="82"/>
    </row>
    <row r="56" spans="1:67" ht="29.25" customHeight="1">
      <c r="A56" s="126">
        <v>49</v>
      </c>
      <c r="B56" s="121" t="s">
        <v>75</v>
      </c>
      <c r="C56" s="121" t="s">
        <v>103</v>
      </c>
      <c r="D56" s="1">
        <v>42440</v>
      </c>
      <c r="E56" s="121" t="s">
        <v>52</v>
      </c>
      <c r="F56" s="121" t="s">
        <v>60</v>
      </c>
      <c r="G56" s="122" t="s">
        <v>336</v>
      </c>
      <c r="H56" s="122" t="str">
        <f t="shared" si="6"/>
        <v>청사 외벽유리 청소용역</v>
      </c>
      <c r="I56" s="122" t="s">
        <v>337</v>
      </c>
      <c r="J56" s="18">
        <v>5199700</v>
      </c>
      <c r="K56" s="125"/>
      <c r="L56" s="122"/>
      <c r="M56" s="20"/>
      <c r="N56" s="121"/>
      <c r="O56" s="121"/>
      <c r="P56" s="121"/>
      <c r="Q56" s="121"/>
      <c r="R56" s="59"/>
      <c r="S56" s="40"/>
      <c r="T56" s="125"/>
      <c r="U56" s="122"/>
      <c r="V56" s="122"/>
      <c r="W56" s="122"/>
      <c r="X56" s="40"/>
      <c r="Y56" s="125"/>
      <c r="Z56" s="122" t="s">
        <v>315</v>
      </c>
      <c r="AA56" s="121" t="s">
        <v>316</v>
      </c>
      <c r="AB56" s="122" t="s">
        <v>317</v>
      </c>
      <c r="AC56" s="122"/>
      <c r="AD56" s="1">
        <v>42440</v>
      </c>
      <c r="AE56" s="1">
        <v>42443</v>
      </c>
      <c r="AF56" s="1">
        <v>42445</v>
      </c>
      <c r="AG56" s="18">
        <v>4999500</v>
      </c>
      <c r="AH56" s="61">
        <f t="shared" si="11"/>
        <v>0.96149777871800302</v>
      </c>
      <c r="AI56" s="121"/>
      <c r="AJ56" s="48"/>
      <c r="AK56" s="121"/>
      <c r="AL56" s="121"/>
      <c r="AM56" s="121"/>
      <c r="AN56" s="123"/>
      <c r="AO56" s="121"/>
      <c r="AP56" s="14"/>
      <c r="AQ56" s="126" t="str">
        <f t="shared" si="10"/>
        <v>이인철</v>
      </c>
      <c r="AR56" s="16">
        <v>42445</v>
      </c>
      <c r="AS56" s="16">
        <v>42445</v>
      </c>
      <c r="AT56" s="7"/>
      <c r="AU56" s="14"/>
      <c r="AV56" s="16">
        <v>42453</v>
      </c>
      <c r="AW56" s="14">
        <f>SUM(AG56-AU56)</f>
        <v>4999500</v>
      </c>
      <c r="AX56" s="92"/>
      <c r="AY56" s="82"/>
      <c r="AZ56" s="92"/>
      <c r="BA56" s="82"/>
      <c r="BB56" s="92"/>
      <c r="BC56" s="82"/>
      <c r="BD56" s="92"/>
      <c r="BE56" s="82"/>
      <c r="BF56" s="92"/>
      <c r="BG56" s="82"/>
      <c r="BH56" s="92"/>
      <c r="BI56" s="82"/>
      <c r="BJ56" s="92"/>
      <c r="BK56" s="82"/>
      <c r="BL56" s="92"/>
      <c r="BM56" s="82"/>
      <c r="BN56" s="92"/>
      <c r="BO56" s="82"/>
    </row>
    <row r="57" spans="1:67" ht="29.25" customHeight="1">
      <c r="A57" s="126">
        <v>50</v>
      </c>
      <c r="B57" s="121" t="s">
        <v>201</v>
      </c>
      <c r="C57" s="121" t="s">
        <v>354</v>
      </c>
      <c r="D57" s="1">
        <v>42439</v>
      </c>
      <c r="E57" s="121" t="s">
        <v>52</v>
      </c>
      <c r="F57" s="121" t="s">
        <v>60</v>
      </c>
      <c r="G57" s="122" t="s">
        <v>355</v>
      </c>
      <c r="H57" s="122" t="str">
        <f t="shared" si="6"/>
        <v>2016년도 K-Comics 아카데미 교육실 및 교육기기 유지보수</v>
      </c>
      <c r="I57" s="122" t="s">
        <v>356</v>
      </c>
      <c r="J57" s="18">
        <v>9900000</v>
      </c>
      <c r="K57" s="125"/>
      <c r="L57" s="122"/>
      <c r="M57" s="20"/>
      <c r="N57" s="121"/>
      <c r="O57" s="121"/>
      <c r="P57" s="121"/>
      <c r="Q57" s="121"/>
      <c r="R57" s="59"/>
      <c r="S57" s="40"/>
      <c r="T57" s="125"/>
      <c r="U57" s="122"/>
      <c r="V57" s="122"/>
      <c r="W57" s="122"/>
      <c r="X57" s="40"/>
      <c r="Y57" s="125"/>
      <c r="Z57" s="122" t="s">
        <v>163</v>
      </c>
      <c r="AA57" s="121" t="s">
        <v>164</v>
      </c>
      <c r="AB57" s="122" t="s">
        <v>165</v>
      </c>
      <c r="AC57" s="122"/>
      <c r="AD57" s="1">
        <v>42443</v>
      </c>
      <c r="AE57" s="1">
        <v>42461</v>
      </c>
      <c r="AF57" s="1">
        <v>42766</v>
      </c>
      <c r="AG57" s="18">
        <v>9200000</v>
      </c>
      <c r="AH57" s="61">
        <f t="shared" si="11"/>
        <v>0.92929292929292928</v>
      </c>
      <c r="AI57" s="121"/>
      <c r="AJ57" s="48"/>
      <c r="AK57" s="121"/>
      <c r="AL57" s="121"/>
      <c r="AM57" s="121"/>
      <c r="AN57" s="123"/>
      <c r="AO57" s="121"/>
      <c r="AP57" s="14"/>
      <c r="AQ57" s="126" t="str">
        <f t="shared" si="10"/>
        <v>김보금</v>
      </c>
      <c r="AR57" s="16"/>
      <c r="AS57" s="16"/>
      <c r="AT57" s="7"/>
      <c r="AU57" s="14"/>
      <c r="AV57" s="16"/>
      <c r="AW57" s="14"/>
      <c r="AX57" s="16">
        <v>42499</v>
      </c>
      <c r="AY57" s="84">
        <v>920000</v>
      </c>
      <c r="AZ57" s="92">
        <v>42529</v>
      </c>
      <c r="BA57" s="82">
        <v>920000</v>
      </c>
      <c r="BB57" s="92">
        <v>42556</v>
      </c>
      <c r="BC57" s="82">
        <v>920000</v>
      </c>
      <c r="BD57" s="92">
        <v>42587</v>
      </c>
      <c r="BE57" s="82">
        <v>920000</v>
      </c>
      <c r="BF57" s="92">
        <v>42618</v>
      </c>
      <c r="BG57" s="82">
        <v>920000</v>
      </c>
      <c r="BH57" s="92">
        <v>42648</v>
      </c>
      <c r="BI57" s="82">
        <v>920000</v>
      </c>
      <c r="BJ57" s="92"/>
      <c r="BK57" s="82"/>
      <c r="BL57" s="92"/>
      <c r="BM57" s="82"/>
      <c r="BN57" s="92"/>
      <c r="BO57" s="82"/>
    </row>
    <row r="58" spans="1:67" ht="29.25" customHeight="1">
      <c r="A58" s="126">
        <v>51</v>
      </c>
      <c r="B58" s="121" t="s">
        <v>75</v>
      </c>
      <c r="C58" s="121" t="s">
        <v>349</v>
      </c>
      <c r="D58" s="1">
        <v>42433</v>
      </c>
      <c r="E58" s="121" t="s">
        <v>52</v>
      </c>
      <c r="F58" s="121" t="s">
        <v>60</v>
      </c>
      <c r="G58" s="122" t="s">
        <v>353</v>
      </c>
      <c r="H58" s="122" t="str">
        <f t="shared" si="6"/>
        <v>2016년 부천만화창작스튜디오 정보통신시스템 유지보수 용역</v>
      </c>
      <c r="I58" s="122" t="s">
        <v>350</v>
      </c>
      <c r="J58" s="18">
        <v>5000000</v>
      </c>
      <c r="K58" s="125"/>
      <c r="L58" s="122"/>
      <c r="M58" s="20"/>
      <c r="N58" s="121"/>
      <c r="O58" s="121"/>
      <c r="P58" s="121"/>
      <c r="Q58" s="121"/>
      <c r="R58" s="59"/>
      <c r="S58" s="40"/>
      <c r="T58" s="125"/>
      <c r="U58" s="122"/>
      <c r="V58" s="122"/>
      <c r="W58" s="122"/>
      <c r="X58" s="40"/>
      <c r="Y58" s="125"/>
      <c r="Z58" s="122" t="s">
        <v>213</v>
      </c>
      <c r="AA58" s="121" t="s">
        <v>214</v>
      </c>
      <c r="AB58" s="122" t="s">
        <v>215</v>
      </c>
      <c r="AC58" s="122"/>
      <c r="AD58" s="1">
        <v>42445</v>
      </c>
      <c r="AE58" s="1">
        <v>42445</v>
      </c>
      <c r="AF58" s="1">
        <v>42735</v>
      </c>
      <c r="AG58" s="18">
        <v>4500000</v>
      </c>
      <c r="AH58" s="61">
        <f t="shared" si="11"/>
        <v>0.9</v>
      </c>
      <c r="AI58" s="121" t="s">
        <v>482</v>
      </c>
      <c r="AJ58" s="48">
        <v>42488</v>
      </c>
      <c r="AK58" s="121" t="s">
        <v>483</v>
      </c>
      <c r="AL58" s="121"/>
      <c r="AM58" s="121"/>
      <c r="AN58" s="123"/>
      <c r="AO58" s="121"/>
      <c r="AP58" s="14">
        <v>900000</v>
      </c>
      <c r="AQ58" s="126" t="str">
        <f t="shared" si="10"/>
        <v>정기선</v>
      </c>
      <c r="AR58" s="16">
        <v>42489</v>
      </c>
      <c r="AS58" s="16">
        <v>42492</v>
      </c>
      <c r="AT58" s="7"/>
      <c r="AU58" s="14"/>
      <c r="AV58" s="16">
        <v>42493</v>
      </c>
      <c r="AW58" s="14">
        <f>SUM(AP58-AU58-AY58)</f>
        <v>450000</v>
      </c>
      <c r="AX58" s="16">
        <v>42461</v>
      </c>
      <c r="AY58" s="84">
        <v>450000</v>
      </c>
      <c r="AZ58" s="92"/>
      <c r="BA58" s="82"/>
      <c r="BB58" s="92"/>
      <c r="BC58" s="82"/>
      <c r="BD58" s="92"/>
      <c r="BE58" s="82"/>
      <c r="BF58" s="92"/>
      <c r="BG58" s="82"/>
      <c r="BH58" s="92"/>
      <c r="BI58" s="82"/>
      <c r="BJ58" s="92"/>
      <c r="BK58" s="82"/>
      <c r="BL58" s="92"/>
      <c r="BM58" s="82"/>
      <c r="BN58" s="92"/>
      <c r="BO58" s="82"/>
    </row>
    <row r="59" spans="1:67" ht="29.25" customHeight="1">
      <c r="A59" s="126">
        <v>52</v>
      </c>
      <c r="B59" s="121" t="s">
        <v>153</v>
      </c>
      <c r="C59" s="121" t="s">
        <v>253</v>
      </c>
      <c r="D59" s="1">
        <v>42445</v>
      </c>
      <c r="E59" s="121" t="s">
        <v>91</v>
      </c>
      <c r="F59" s="121" t="s">
        <v>60</v>
      </c>
      <c r="G59" s="122" t="s">
        <v>358</v>
      </c>
      <c r="H59" s="122" t="str">
        <f t="shared" si="6"/>
        <v>우리원 및 만화이미지 대외 홍보를 위한 만화도서 구입</v>
      </c>
      <c r="I59" s="122" t="s">
        <v>359</v>
      </c>
      <c r="J59" s="18">
        <v>52920</v>
      </c>
      <c r="K59" s="125"/>
      <c r="L59" s="122"/>
      <c r="M59" s="20"/>
      <c r="N59" s="121"/>
      <c r="O59" s="121"/>
      <c r="P59" s="121"/>
      <c r="Q59" s="121"/>
      <c r="R59" s="59"/>
      <c r="S59" s="40"/>
      <c r="T59" s="125"/>
      <c r="U59" s="122"/>
      <c r="V59" s="122"/>
      <c r="W59" s="122"/>
      <c r="X59" s="40"/>
      <c r="Y59" s="125"/>
      <c r="Z59" s="122" t="s">
        <v>158</v>
      </c>
      <c r="AA59" s="121" t="s">
        <v>360</v>
      </c>
      <c r="AB59" s="122" t="s">
        <v>160</v>
      </c>
      <c r="AC59" s="122"/>
      <c r="AD59" s="1">
        <v>42445</v>
      </c>
      <c r="AE59" s="1"/>
      <c r="AF59" s="1">
        <v>42446</v>
      </c>
      <c r="AG59" s="18">
        <v>47040</v>
      </c>
      <c r="AH59" s="61">
        <f t="shared" si="11"/>
        <v>0.88888888888888884</v>
      </c>
      <c r="AI59" s="121"/>
      <c r="AJ59" s="48"/>
      <c r="AK59" s="121"/>
      <c r="AL59" s="121"/>
      <c r="AM59" s="121"/>
      <c r="AN59" s="123"/>
      <c r="AO59" s="121"/>
      <c r="AP59" s="14"/>
      <c r="AQ59" s="126" t="str">
        <f t="shared" si="10"/>
        <v>이효재</v>
      </c>
      <c r="AR59" s="16">
        <v>42446</v>
      </c>
      <c r="AS59" s="16">
        <v>42451</v>
      </c>
      <c r="AT59" s="7"/>
      <c r="AU59" s="14"/>
      <c r="AV59" s="16">
        <v>42461</v>
      </c>
      <c r="AW59" s="14">
        <f>SUM(AG59-AU59)</f>
        <v>47040</v>
      </c>
      <c r="AX59" s="92"/>
      <c r="AY59" s="82"/>
      <c r="AZ59" s="92"/>
      <c r="BA59" s="82"/>
      <c r="BB59" s="92"/>
      <c r="BC59" s="82"/>
      <c r="BD59" s="92"/>
      <c r="BE59" s="82"/>
      <c r="BF59" s="92"/>
      <c r="BG59" s="82"/>
      <c r="BH59" s="92"/>
      <c r="BI59" s="82"/>
      <c r="BJ59" s="92"/>
      <c r="BK59" s="82"/>
      <c r="BL59" s="92"/>
      <c r="BM59" s="82"/>
      <c r="BN59" s="92"/>
      <c r="BO59" s="82"/>
    </row>
    <row r="60" spans="1:67" ht="29.25" customHeight="1">
      <c r="A60" s="126">
        <v>53</v>
      </c>
      <c r="B60" s="121" t="s">
        <v>139</v>
      </c>
      <c r="C60" s="121" t="s">
        <v>338</v>
      </c>
      <c r="D60" s="1">
        <v>42438</v>
      </c>
      <c r="E60" s="121" t="s">
        <v>52</v>
      </c>
      <c r="F60" s="121" t="s">
        <v>60</v>
      </c>
      <c r="G60" s="122" t="s">
        <v>837</v>
      </c>
      <c r="H60" s="122" t="str">
        <f t="shared" si="6"/>
        <v>만화정보DB(일일만화도서) 구축용역</v>
      </c>
      <c r="I60" s="122" t="s">
        <v>351</v>
      </c>
      <c r="J60" s="18">
        <v>6600000</v>
      </c>
      <c r="K60" s="125"/>
      <c r="L60" s="122"/>
      <c r="M60" s="20"/>
      <c r="N60" s="121"/>
      <c r="O60" s="121"/>
      <c r="P60" s="121"/>
      <c r="Q60" s="121"/>
      <c r="R60" s="59"/>
      <c r="S60" s="40"/>
      <c r="T60" s="125"/>
      <c r="U60" s="122"/>
      <c r="V60" s="122"/>
      <c r="W60" s="122"/>
      <c r="X60" s="40"/>
      <c r="Y60" s="125"/>
      <c r="Z60" s="122" t="s">
        <v>340</v>
      </c>
      <c r="AA60" s="121" t="s">
        <v>341</v>
      </c>
      <c r="AB60" s="122" t="s">
        <v>342</v>
      </c>
      <c r="AC60" s="122"/>
      <c r="AD60" s="1">
        <v>42446</v>
      </c>
      <c r="AE60" s="1">
        <v>42446</v>
      </c>
      <c r="AF60" s="1">
        <v>42766</v>
      </c>
      <c r="AG60" s="18">
        <v>6000000</v>
      </c>
      <c r="AH60" s="61">
        <f t="shared" si="11"/>
        <v>0.90909090909090906</v>
      </c>
      <c r="AI60" s="121"/>
      <c r="AJ60" s="48"/>
      <c r="AK60" s="121"/>
      <c r="AL60" s="121"/>
      <c r="AM60" s="121"/>
      <c r="AN60" s="123"/>
      <c r="AO60" s="121"/>
      <c r="AP60" s="14"/>
      <c r="AQ60" s="126" t="str">
        <f t="shared" si="10"/>
        <v>이규식</v>
      </c>
      <c r="AR60" s="16"/>
      <c r="AS60" s="16"/>
      <c r="AT60" s="7">
        <v>42509</v>
      </c>
      <c r="AU60" s="14">
        <v>4200000</v>
      </c>
      <c r="AV60" s="16"/>
      <c r="AW60" s="14"/>
      <c r="AX60" s="92"/>
      <c r="AY60" s="82"/>
      <c r="AZ60" s="92"/>
      <c r="BA60" s="82"/>
      <c r="BB60" s="92"/>
      <c r="BC60" s="82"/>
      <c r="BD60" s="92"/>
      <c r="BE60" s="82"/>
      <c r="BF60" s="92"/>
      <c r="BG60" s="82"/>
      <c r="BH60" s="92"/>
      <c r="BI60" s="82"/>
      <c r="BJ60" s="92"/>
      <c r="BK60" s="82"/>
      <c r="BL60" s="92"/>
      <c r="BM60" s="82"/>
      <c r="BN60" s="92"/>
      <c r="BO60" s="82"/>
    </row>
    <row r="61" spans="1:67" ht="29.25" customHeight="1">
      <c r="A61" s="126">
        <v>54</v>
      </c>
      <c r="B61" s="121" t="s">
        <v>153</v>
      </c>
      <c r="C61" s="121" t="s">
        <v>253</v>
      </c>
      <c r="D61" s="1">
        <v>42446</v>
      </c>
      <c r="E61" s="121" t="s">
        <v>52</v>
      </c>
      <c r="F61" s="121" t="s">
        <v>60</v>
      </c>
      <c r="G61" s="122" t="s">
        <v>357</v>
      </c>
      <c r="H61" s="122" t="str">
        <f t="shared" si="6"/>
        <v>2016년도 제3호 온라인 뉴스레터 제작</v>
      </c>
      <c r="I61" s="122" t="s">
        <v>207</v>
      </c>
      <c r="J61" s="18">
        <v>330000</v>
      </c>
      <c r="K61" s="125"/>
      <c r="L61" s="122"/>
      <c r="M61" s="20"/>
      <c r="N61" s="121"/>
      <c r="O61" s="121"/>
      <c r="P61" s="121"/>
      <c r="Q61" s="121"/>
      <c r="R61" s="59"/>
      <c r="S61" s="40"/>
      <c r="T61" s="125"/>
      <c r="U61" s="122"/>
      <c r="V61" s="122"/>
      <c r="W61" s="122"/>
      <c r="X61" s="40"/>
      <c r="Y61" s="125"/>
      <c r="Z61" s="122" t="s">
        <v>255</v>
      </c>
      <c r="AA61" s="126" t="s">
        <v>256</v>
      </c>
      <c r="AB61" s="122" t="s">
        <v>257</v>
      </c>
      <c r="AC61" s="122"/>
      <c r="AD61" s="1">
        <v>42446</v>
      </c>
      <c r="AE61" s="1">
        <v>42446</v>
      </c>
      <c r="AF61" s="1">
        <v>42450</v>
      </c>
      <c r="AG61" s="18">
        <v>300000</v>
      </c>
      <c r="AH61" s="61">
        <f t="shared" si="11"/>
        <v>0.90909090909090906</v>
      </c>
      <c r="AI61" s="121"/>
      <c r="AJ61" s="48"/>
      <c r="AK61" s="121"/>
      <c r="AL61" s="121"/>
      <c r="AM61" s="121"/>
      <c r="AN61" s="123"/>
      <c r="AO61" s="121"/>
      <c r="AP61" s="14"/>
      <c r="AQ61" s="126" t="str">
        <f t="shared" si="10"/>
        <v>이효재</v>
      </c>
      <c r="AR61" s="16">
        <v>42450</v>
      </c>
      <c r="AS61" s="16">
        <v>42451</v>
      </c>
      <c r="AT61" s="7"/>
      <c r="AU61" s="14"/>
      <c r="AV61" s="16">
        <v>42461</v>
      </c>
      <c r="AW61" s="14">
        <f>SUM(AG61-AU61)</f>
        <v>300000</v>
      </c>
      <c r="AX61" s="92"/>
      <c r="AY61" s="82"/>
      <c r="AZ61" s="92"/>
      <c r="BA61" s="82"/>
      <c r="BB61" s="92"/>
      <c r="BC61" s="82"/>
      <c r="BD61" s="92"/>
      <c r="BE61" s="82"/>
      <c r="BF61" s="92"/>
      <c r="BG61" s="82"/>
      <c r="BH61" s="92"/>
      <c r="BI61" s="82"/>
      <c r="BJ61" s="92"/>
      <c r="BK61" s="82"/>
      <c r="BL61" s="92"/>
      <c r="BM61" s="82"/>
      <c r="BN61" s="92"/>
      <c r="BO61" s="82"/>
    </row>
    <row r="62" spans="1:67" ht="29.25" customHeight="1">
      <c r="A62" s="126">
        <v>55</v>
      </c>
      <c r="B62" s="121" t="s">
        <v>139</v>
      </c>
      <c r="C62" s="121" t="s">
        <v>140</v>
      </c>
      <c r="D62" s="1">
        <v>42445</v>
      </c>
      <c r="E62" s="121" t="s">
        <v>484</v>
      </c>
      <c r="F62" s="121" t="s">
        <v>60</v>
      </c>
      <c r="G62" s="122" t="s">
        <v>141</v>
      </c>
      <c r="H62" s="122" t="str">
        <f t="shared" si="6"/>
        <v>만화도서관 도서관리 프로그램 유지보수</v>
      </c>
      <c r="I62" s="122" t="s">
        <v>485</v>
      </c>
      <c r="J62" s="18">
        <v>9900000</v>
      </c>
      <c r="K62" s="125"/>
      <c r="L62" s="122"/>
      <c r="M62" s="20"/>
      <c r="N62" s="121"/>
      <c r="O62" s="121"/>
      <c r="P62" s="121"/>
      <c r="Q62" s="121"/>
      <c r="R62" s="59"/>
      <c r="S62" s="40"/>
      <c r="T62" s="125"/>
      <c r="U62" s="122"/>
      <c r="V62" s="122"/>
      <c r="W62" s="122"/>
      <c r="X62" s="40"/>
      <c r="Y62" s="125"/>
      <c r="Z62" s="122" t="s">
        <v>143</v>
      </c>
      <c r="AA62" s="121" t="s">
        <v>144</v>
      </c>
      <c r="AB62" s="122" t="s">
        <v>145</v>
      </c>
      <c r="AC62" s="122"/>
      <c r="AD62" s="1">
        <v>42453</v>
      </c>
      <c r="AE62" s="1">
        <v>42453</v>
      </c>
      <c r="AF62" s="1">
        <v>42735</v>
      </c>
      <c r="AG62" s="18">
        <v>9000000</v>
      </c>
      <c r="AH62" s="61">
        <f t="shared" si="11"/>
        <v>0.90909090909090906</v>
      </c>
      <c r="AI62" s="121"/>
      <c r="AJ62" s="48"/>
      <c r="AK62" s="121"/>
      <c r="AL62" s="121"/>
      <c r="AM62" s="121"/>
      <c r="AN62" s="123"/>
      <c r="AO62" s="121"/>
      <c r="AP62" s="14"/>
      <c r="AQ62" s="126" t="s">
        <v>669</v>
      </c>
      <c r="AR62" s="16"/>
      <c r="AS62" s="16"/>
      <c r="AT62" s="7"/>
      <c r="AU62" s="14"/>
      <c r="AV62" s="16"/>
      <c r="AW62" s="14"/>
      <c r="AX62" s="16">
        <v>42468</v>
      </c>
      <c r="AY62" s="84">
        <v>900000</v>
      </c>
      <c r="AZ62" s="92">
        <v>42509</v>
      </c>
      <c r="BA62" s="82">
        <v>900000</v>
      </c>
      <c r="BB62" s="92">
        <v>42544</v>
      </c>
      <c r="BC62" s="82">
        <v>900000</v>
      </c>
      <c r="BD62" s="92">
        <v>42579</v>
      </c>
      <c r="BE62" s="82">
        <v>900000</v>
      </c>
      <c r="BF62" s="92">
        <v>42604</v>
      </c>
      <c r="BG62" s="82">
        <v>900000</v>
      </c>
      <c r="BH62" s="92">
        <v>42625</v>
      </c>
      <c r="BI62" s="82">
        <v>900000</v>
      </c>
      <c r="BJ62" s="92">
        <v>42654</v>
      </c>
      <c r="BK62" s="82">
        <v>900000</v>
      </c>
      <c r="BL62" s="92"/>
      <c r="BM62" s="82"/>
      <c r="BN62" s="92"/>
      <c r="BO62" s="82"/>
    </row>
    <row r="63" spans="1:67" ht="29.25" customHeight="1">
      <c r="A63" s="126">
        <v>56</v>
      </c>
      <c r="B63" s="121" t="s">
        <v>83</v>
      </c>
      <c r="C63" s="121" t="s">
        <v>374</v>
      </c>
      <c r="D63" s="1">
        <v>42451</v>
      </c>
      <c r="E63" s="121" t="s">
        <v>52</v>
      </c>
      <c r="F63" s="121" t="s">
        <v>60</v>
      </c>
      <c r="G63" s="122" t="s">
        <v>369</v>
      </c>
      <c r="H63" s="122" t="str">
        <f t="shared" si="6"/>
        <v>기획전시 '겨드랑이가 가렵다' 전시디자인 및 전시물 제작 설치 용역</v>
      </c>
      <c r="I63" s="122" t="s">
        <v>370</v>
      </c>
      <c r="J63" s="18">
        <v>19600000</v>
      </c>
      <c r="K63" s="125"/>
      <c r="L63" s="122"/>
      <c r="M63" s="20"/>
      <c r="N63" s="121"/>
      <c r="O63" s="121"/>
      <c r="P63" s="121"/>
      <c r="Q63" s="121"/>
      <c r="R63" s="59"/>
      <c r="S63" s="40"/>
      <c r="T63" s="125"/>
      <c r="U63" s="122"/>
      <c r="V63" s="122"/>
      <c r="W63" s="122"/>
      <c r="X63" s="40"/>
      <c r="Y63" s="125"/>
      <c r="Z63" s="122" t="s">
        <v>371</v>
      </c>
      <c r="AA63" s="121" t="s">
        <v>372</v>
      </c>
      <c r="AB63" s="122" t="s">
        <v>373</v>
      </c>
      <c r="AC63" s="122"/>
      <c r="AD63" s="1">
        <v>42454</v>
      </c>
      <c r="AE63" s="1">
        <v>42457</v>
      </c>
      <c r="AF63" s="1">
        <v>42485</v>
      </c>
      <c r="AG63" s="18">
        <v>18200000</v>
      </c>
      <c r="AH63" s="61">
        <f t="shared" si="11"/>
        <v>0.9285714285714286</v>
      </c>
      <c r="AI63" s="121"/>
      <c r="AJ63" s="48"/>
      <c r="AK63" s="121"/>
      <c r="AL63" s="121"/>
      <c r="AM63" s="121"/>
      <c r="AN63" s="123"/>
      <c r="AO63" s="121"/>
      <c r="AP63" s="14"/>
      <c r="AQ63" s="126" t="str">
        <f t="shared" ref="AQ63:AQ103" si="12">C63</f>
        <v>최은영</v>
      </c>
      <c r="AR63" s="16">
        <v>42485</v>
      </c>
      <c r="AS63" s="16">
        <v>42486</v>
      </c>
      <c r="AT63" s="7"/>
      <c r="AU63" s="14"/>
      <c r="AV63" s="16">
        <v>42487</v>
      </c>
      <c r="AW63" s="14">
        <f t="shared" ref="AW63:AW69" si="13">SUM(AG63-AU63)</f>
        <v>18200000</v>
      </c>
      <c r="AX63" s="92"/>
      <c r="AY63" s="82"/>
      <c r="AZ63" s="92"/>
      <c r="BA63" s="82"/>
      <c r="BB63" s="92"/>
      <c r="BC63" s="82"/>
      <c r="BD63" s="92"/>
      <c r="BE63" s="82"/>
      <c r="BF63" s="92"/>
      <c r="BG63" s="82"/>
      <c r="BH63" s="92"/>
      <c r="BI63" s="82"/>
      <c r="BJ63" s="92"/>
      <c r="BK63" s="82"/>
      <c r="BL63" s="92"/>
      <c r="BM63" s="82"/>
      <c r="BN63" s="92"/>
      <c r="BO63" s="82"/>
    </row>
    <row r="64" spans="1:67" ht="29.25" customHeight="1">
      <c r="A64" s="126">
        <v>57</v>
      </c>
      <c r="B64" s="121" t="s">
        <v>83</v>
      </c>
      <c r="C64" s="121" t="s">
        <v>374</v>
      </c>
      <c r="D64" s="1">
        <v>42451</v>
      </c>
      <c r="E64" s="121" t="s">
        <v>52</v>
      </c>
      <c r="F64" s="121" t="s">
        <v>60</v>
      </c>
      <c r="G64" s="122" t="s">
        <v>375</v>
      </c>
      <c r="H64" s="122" t="str">
        <f t="shared" si="6"/>
        <v>기획전시 '겨드랑이가 가렵다' 인쇄물 제작 및 출력물 제작 설치 용역</v>
      </c>
      <c r="I64" s="122" t="s">
        <v>376</v>
      </c>
      <c r="J64" s="18">
        <v>8400000</v>
      </c>
      <c r="K64" s="125"/>
      <c r="L64" s="122"/>
      <c r="M64" s="20"/>
      <c r="N64" s="121"/>
      <c r="O64" s="121"/>
      <c r="P64" s="121"/>
      <c r="Q64" s="121"/>
      <c r="R64" s="59"/>
      <c r="S64" s="40"/>
      <c r="T64" s="125"/>
      <c r="U64" s="122"/>
      <c r="V64" s="122"/>
      <c r="W64" s="122"/>
      <c r="X64" s="40"/>
      <c r="Y64" s="125"/>
      <c r="Z64" s="122" t="s">
        <v>377</v>
      </c>
      <c r="AA64" s="121" t="s">
        <v>378</v>
      </c>
      <c r="AB64" s="122" t="s">
        <v>379</v>
      </c>
      <c r="AC64" s="122"/>
      <c r="AD64" s="1">
        <v>42454</v>
      </c>
      <c r="AE64" s="1">
        <v>42457</v>
      </c>
      <c r="AF64" s="1">
        <v>42485</v>
      </c>
      <c r="AG64" s="18">
        <v>7812000</v>
      </c>
      <c r="AH64" s="61">
        <f t="shared" si="11"/>
        <v>0.93</v>
      </c>
      <c r="AI64" s="121"/>
      <c r="AJ64" s="48"/>
      <c r="AK64" s="121"/>
      <c r="AL64" s="121"/>
      <c r="AM64" s="121"/>
      <c r="AN64" s="123"/>
      <c r="AO64" s="121"/>
      <c r="AP64" s="14"/>
      <c r="AQ64" s="126" t="str">
        <f t="shared" si="12"/>
        <v>최은영</v>
      </c>
      <c r="AR64" s="16">
        <v>42485</v>
      </c>
      <c r="AS64" s="16">
        <v>42486</v>
      </c>
      <c r="AT64" s="7"/>
      <c r="AU64" s="14"/>
      <c r="AV64" s="16">
        <v>42487</v>
      </c>
      <c r="AW64" s="14">
        <f t="shared" si="13"/>
        <v>7812000</v>
      </c>
      <c r="AX64" s="92"/>
      <c r="AY64" s="82"/>
      <c r="AZ64" s="92"/>
      <c r="BA64" s="82"/>
      <c r="BB64" s="92"/>
      <c r="BC64" s="82"/>
      <c r="BD64" s="92"/>
      <c r="BE64" s="82"/>
      <c r="BF64" s="92"/>
      <c r="BG64" s="82"/>
      <c r="BH64" s="92"/>
      <c r="BI64" s="82"/>
      <c r="BJ64" s="92"/>
      <c r="BK64" s="82"/>
      <c r="BL64" s="92"/>
      <c r="BM64" s="82"/>
      <c r="BN64" s="92"/>
      <c r="BO64" s="82"/>
    </row>
    <row r="65" spans="1:67" ht="29.25" customHeight="1">
      <c r="A65" s="126">
        <v>58</v>
      </c>
      <c r="B65" s="121" t="s">
        <v>139</v>
      </c>
      <c r="C65" s="121" t="s">
        <v>140</v>
      </c>
      <c r="D65" s="1">
        <v>42453</v>
      </c>
      <c r="E65" s="121" t="s">
        <v>52</v>
      </c>
      <c r="F65" s="121" t="s">
        <v>60</v>
      </c>
      <c r="G65" s="122" t="s">
        <v>362</v>
      </c>
      <c r="H65" s="122" t="str">
        <f t="shared" si="6"/>
        <v>한국만화박물관 만화도서관 열람시설 의자 수리</v>
      </c>
      <c r="I65" s="122" t="s">
        <v>363</v>
      </c>
      <c r="J65" s="18">
        <v>2649900</v>
      </c>
      <c r="K65" s="125"/>
      <c r="L65" s="122"/>
      <c r="M65" s="20"/>
      <c r="N65" s="121"/>
      <c r="O65" s="121"/>
      <c r="P65" s="121"/>
      <c r="Q65" s="121"/>
      <c r="R65" s="59"/>
      <c r="S65" s="40"/>
      <c r="T65" s="125"/>
      <c r="U65" s="122"/>
      <c r="V65" s="122"/>
      <c r="W65" s="122"/>
      <c r="X65" s="40"/>
      <c r="Y65" s="125"/>
      <c r="Z65" s="122" t="s">
        <v>364</v>
      </c>
      <c r="AA65" s="121" t="s">
        <v>365</v>
      </c>
      <c r="AB65" s="122" t="s">
        <v>366</v>
      </c>
      <c r="AC65" s="122"/>
      <c r="AD65" s="1">
        <v>42454</v>
      </c>
      <c r="AE65" s="1">
        <v>42454</v>
      </c>
      <c r="AF65" s="1">
        <v>42438</v>
      </c>
      <c r="AG65" s="18">
        <v>2435000</v>
      </c>
      <c r="AH65" s="61">
        <f t="shared" si="11"/>
        <v>0.91890260009811686</v>
      </c>
      <c r="AI65" s="121"/>
      <c r="AJ65" s="48"/>
      <c r="AK65" s="121"/>
      <c r="AL65" s="121"/>
      <c r="AM65" s="121"/>
      <c r="AN65" s="123"/>
      <c r="AO65" s="121"/>
      <c r="AP65" s="14"/>
      <c r="AQ65" s="126" t="str">
        <f t="shared" si="12"/>
        <v>김연희</v>
      </c>
      <c r="AR65" s="16">
        <v>42458</v>
      </c>
      <c r="AS65" s="16">
        <v>42460</v>
      </c>
      <c r="AT65" s="7"/>
      <c r="AU65" s="14"/>
      <c r="AV65" s="16">
        <v>42465</v>
      </c>
      <c r="AW65" s="14">
        <f t="shared" si="13"/>
        <v>2435000</v>
      </c>
      <c r="AX65" s="92"/>
      <c r="AY65" s="82"/>
      <c r="AZ65" s="92"/>
      <c r="BA65" s="82"/>
      <c r="BB65" s="92"/>
      <c r="BC65" s="82"/>
      <c r="BD65" s="92"/>
      <c r="BE65" s="82"/>
      <c r="BF65" s="92"/>
      <c r="BG65" s="82"/>
      <c r="BH65" s="92"/>
      <c r="BI65" s="82"/>
      <c r="BJ65" s="92"/>
      <c r="BK65" s="82"/>
      <c r="BL65" s="92"/>
      <c r="BM65" s="82"/>
      <c r="BN65" s="92"/>
      <c r="BO65" s="82"/>
    </row>
    <row r="66" spans="1:67" ht="29.25" customHeight="1">
      <c r="A66" s="126">
        <v>59</v>
      </c>
      <c r="B66" s="121" t="s">
        <v>75</v>
      </c>
      <c r="C66" s="121" t="s">
        <v>103</v>
      </c>
      <c r="D66" s="1">
        <v>42451</v>
      </c>
      <c r="E66" s="121" t="s">
        <v>52</v>
      </c>
      <c r="F66" s="121" t="s">
        <v>60</v>
      </c>
      <c r="G66" s="122" t="s">
        <v>361</v>
      </c>
      <c r="H66" s="122" t="str">
        <f t="shared" si="6"/>
        <v>2016년 상반기 한국만화영상진흥원 청사 정기점검</v>
      </c>
      <c r="I66" s="122" t="s">
        <v>345</v>
      </c>
      <c r="J66" s="18">
        <v>4000000</v>
      </c>
      <c r="K66" s="125"/>
      <c r="L66" s="122"/>
      <c r="M66" s="20"/>
      <c r="N66" s="121"/>
      <c r="O66" s="121"/>
      <c r="P66" s="121"/>
      <c r="Q66" s="121"/>
      <c r="R66" s="59"/>
      <c r="S66" s="40"/>
      <c r="T66" s="125"/>
      <c r="U66" s="122"/>
      <c r="V66" s="122"/>
      <c r="W66" s="122"/>
      <c r="X66" s="40"/>
      <c r="Y66" s="125"/>
      <c r="Z66" s="122" t="s">
        <v>346</v>
      </c>
      <c r="AA66" s="121" t="s">
        <v>348</v>
      </c>
      <c r="AB66" s="122" t="s">
        <v>347</v>
      </c>
      <c r="AC66" s="122"/>
      <c r="AD66" s="1">
        <v>42454</v>
      </c>
      <c r="AE66" s="1">
        <v>42457</v>
      </c>
      <c r="AF66" s="1">
        <v>42465</v>
      </c>
      <c r="AG66" s="18">
        <v>3500000</v>
      </c>
      <c r="AH66" s="61">
        <f t="shared" si="11"/>
        <v>0.875</v>
      </c>
      <c r="AI66" s="121"/>
      <c r="AJ66" s="48"/>
      <c r="AK66" s="121"/>
      <c r="AL66" s="121"/>
      <c r="AM66" s="121"/>
      <c r="AN66" s="123"/>
      <c r="AO66" s="121"/>
      <c r="AP66" s="14"/>
      <c r="AQ66" s="126" t="str">
        <f t="shared" si="12"/>
        <v>이인철</v>
      </c>
      <c r="AR66" s="16">
        <v>42465</v>
      </c>
      <c r="AS66" s="16">
        <v>42465</v>
      </c>
      <c r="AT66" s="7"/>
      <c r="AU66" s="14"/>
      <c r="AV66" s="16">
        <v>42468</v>
      </c>
      <c r="AW66" s="14">
        <f t="shared" si="13"/>
        <v>3500000</v>
      </c>
      <c r="AX66" s="92"/>
      <c r="AY66" s="82"/>
      <c r="AZ66" s="92"/>
      <c r="BA66" s="82"/>
      <c r="BB66" s="92"/>
      <c r="BC66" s="82"/>
      <c r="BD66" s="92"/>
      <c r="BE66" s="82"/>
      <c r="BF66" s="92"/>
      <c r="BG66" s="82"/>
      <c r="BH66" s="92"/>
      <c r="BI66" s="82"/>
      <c r="BJ66" s="92"/>
      <c r="BK66" s="82"/>
      <c r="BL66" s="92"/>
      <c r="BM66" s="82"/>
      <c r="BN66" s="92"/>
      <c r="BO66" s="82"/>
    </row>
    <row r="67" spans="1:67" ht="29.25" customHeight="1">
      <c r="A67" s="126">
        <v>60</v>
      </c>
      <c r="B67" s="121" t="s">
        <v>83</v>
      </c>
      <c r="C67" s="121" t="s">
        <v>259</v>
      </c>
      <c r="D67" s="1">
        <v>42458</v>
      </c>
      <c r="E67" s="121" t="s">
        <v>91</v>
      </c>
      <c r="F67" s="121" t="s">
        <v>289</v>
      </c>
      <c r="G67" s="122" t="s">
        <v>385</v>
      </c>
      <c r="H67" s="122" t="str">
        <f t="shared" si="6"/>
        <v>한국만화박룸관 4D상영관 상영작 뽀로로 슈퍼썰매 대모험 임차</v>
      </c>
      <c r="I67" s="122" t="s">
        <v>386</v>
      </c>
      <c r="J67" s="18">
        <v>7500000</v>
      </c>
      <c r="K67" s="125"/>
      <c r="L67" s="122"/>
      <c r="M67" s="20"/>
      <c r="N67" s="121"/>
      <c r="O67" s="121"/>
      <c r="P67" s="121"/>
      <c r="Q67" s="121"/>
      <c r="R67" s="59"/>
      <c r="S67" s="40"/>
      <c r="T67" s="125"/>
      <c r="U67" s="122"/>
      <c r="V67" s="122"/>
      <c r="W67" s="122"/>
      <c r="X67" s="40"/>
      <c r="Y67" s="125"/>
      <c r="Z67" s="122" t="s">
        <v>387</v>
      </c>
      <c r="AA67" s="121" t="s">
        <v>388</v>
      </c>
      <c r="AB67" s="122" t="s">
        <v>389</v>
      </c>
      <c r="AC67" s="122"/>
      <c r="AD67" s="1">
        <v>42460</v>
      </c>
      <c r="AE67" s="1">
        <v>42461</v>
      </c>
      <c r="AF67" s="1">
        <v>42461</v>
      </c>
      <c r="AG67" s="18">
        <v>7500000</v>
      </c>
      <c r="AH67" s="61">
        <f t="shared" si="11"/>
        <v>1</v>
      </c>
      <c r="AI67" s="121"/>
      <c r="AJ67" s="48"/>
      <c r="AK67" s="121"/>
      <c r="AL67" s="121"/>
      <c r="AM67" s="121"/>
      <c r="AN67" s="123"/>
      <c r="AO67" s="121"/>
      <c r="AP67" s="14"/>
      <c r="AQ67" s="126" t="str">
        <f t="shared" si="12"/>
        <v>김현재</v>
      </c>
      <c r="AR67" s="16">
        <v>42461</v>
      </c>
      <c r="AS67" s="16">
        <v>42461</v>
      </c>
      <c r="AT67" s="7"/>
      <c r="AU67" s="14"/>
      <c r="AV67" s="16">
        <v>42482</v>
      </c>
      <c r="AW67" s="14">
        <f t="shared" si="13"/>
        <v>7500000</v>
      </c>
      <c r="AX67" s="92"/>
      <c r="AY67" s="82"/>
      <c r="AZ67" s="92"/>
      <c r="BA67" s="82"/>
      <c r="BB67" s="92"/>
      <c r="BC67" s="82"/>
      <c r="BD67" s="92"/>
      <c r="BE67" s="82"/>
      <c r="BF67" s="92"/>
      <c r="BG67" s="82"/>
      <c r="BH67" s="92"/>
      <c r="BI67" s="82"/>
      <c r="BJ67" s="92"/>
      <c r="BK67" s="82"/>
      <c r="BL67" s="92"/>
      <c r="BM67" s="82"/>
      <c r="BN67" s="92"/>
      <c r="BO67" s="82"/>
    </row>
    <row r="68" spans="1:67" ht="29.25" customHeight="1">
      <c r="A68" s="126">
        <v>61</v>
      </c>
      <c r="B68" s="121" t="s">
        <v>83</v>
      </c>
      <c r="C68" s="121" t="s">
        <v>259</v>
      </c>
      <c r="D68" s="1">
        <v>42458</v>
      </c>
      <c r="E68" s="121" t="s">
        <v>52</v>
      </c>
      <c r="F68" s="121" t="s">
        <v>289</v>
      </c>
      <c r="G68" s="122" t="s">
        <v>383</v>
      </c>
      <c r="H68" s="122" t="str">
        <f t="shared" si="6"/>
        <v>한국만화박물관 4D상영관 어트랙션 조정</v>
      </c>
      <c r="I68" s="122" t="s">
        <v>384</v>
      </c>
      <c r="J68" s="18">
        <v>4510000</v>
      </c>
      <c r="K68" s="125"/>
      <c r="L68" s="122"/>
      <c r="M68" s="20"/>
      <c r="N68" s="121"/>
      <c r="O68" s="121"/>
      <c r="P68" s="121"/>
      <c r="Q68" s="121"/>
      <c r="R68" s="59"/>
      <c r="S68" s="40"/>
      <c r="T68" s="125"/>
      <c r="U68" s="122"/>
      <c r="V68" s="122"/>
      <c r="W68" s="122"/>
      <c r="X68" s="40"/>
      <c r="Y68" s="125"/>
      <c r="Z68" s="122" t="s">
        <v>380</v>
      </c>
      <c r="AA68" s="121" t="s">
        <v>381</v>
      </c>
      <c r="AB68" s="122" t="s">
        <v>382</v>
      </c>
      <c r="AC68" s="122"/>
      <c r="AD68" s="1">
        <v>42460</v>
      </c>
      <c r="AE68" s="1">
        <v>42460</v>
      </c>
      <c r="AF68" s="1">
        <v>42461</v>
      </c>
      <c r="AG68" s="18">
        <v>3630000</v>
      </c>
      <c r="AH68" s="61">
        <f t="shared" si="11"/>
        <v>0.80487804878048785</v>
      </c>
      <c r="AI68" s="121"/>
      <c r="AJ68" s="48"/>
      <c r="AK68" s="121"/>
      <c r="AL68" s="121"/>
      <c r="AM68" s="121"/>
      <c r="AN68" s="123"/>
      <c r="AO68" s="121"/>
      <c r="AP68" s="14"/>
      <c r="AQ68" s="126" t="str">
        <f t="shared" si="12"/>
        <v>김현재</v>
      </c>
      <c r="AR68" s="16">
        <v>42461</v>
      </c>
      <c r="AS68" s="16">
        <v>42461</v>
      </c>
      <c r="AT68" s="7"/>
      <c r="AU68" s="14"/>
      <c r="AV68" s="16">
        <v>42468</v>
      </c>
      <c r="AW68" s="14">
        <f t="shared" si="13"/>
        <v>3630000</v>
      </c>
      <c r="AX68" s="92"/>
      <c r="AY68" s="82"/>
      <c r="AZ68" s="92"/>
      <c r="BA68" s="82"/>
      <c r="BB68" s="92"/>
      <c r="BC68" s="82"/>
      <c r="BD68" s="92"/>
      <c r="BE68" s="82"/>
      <c r="BF68" s="92"/>
      <c r="BG68" s="82"/>
      <c r="BH68" s="92"/>
      <c r="BI68" s="82"/>
      <c r="BJ68" s="92"/>
      <c r="BK68" s="82"/>
      <c r="BL68" s="92"/>
      <c r="BM68" s="82"/>
      <c r="BN68" s="92"/>
      <c r="BO68" s="82"/>
    </row>
    <row r="69" spans="1:67" ht="29.25" customHeight="1">
      <c r="A69" s="126">
        <v>62</v>
      </c>
      <c r="B69" s="121" t="s">
        <v>83</v>
      </c>
      <c r="C69" s="121" t="s">
        <v>188</v>
      </c>
      <c r="D69" s="1">
        <v>42460</v>
      </c>
      <c r="E69" s="121" t="s">
        <v>52</v>
      </c>
      <c r="F69" s="121" t="s">
        <v>60</v>
      </c>
      <c r="G69" s="122" t="s">
        <v>390</v>
      </c>
      <c r="H69" s="122" t="str">
        <f t="shared" si="6"/>
        <v>찾아가는 만화박물관 봄꽃축제 행사 용역</v>
      </c>
      <c r="I69" s="122" t="s">
        <v>391</v>
      </c>
      <c r="J69" s="18">
        <v>8184000</v>
      </c>
      <c r="K69" s="125"/>
      <c r="L69" s="122"/>
      <c r="M69" s="20"/>
      <c r="N69" s="121"/>
      <c r="O69" s="121"/>
      <c r="P69" s="121"/>
      <c r="Q69" s="121"/>
      <c r="R69" s="59"/>
      <c r="S69" s="40"/>
      <c r="T69" s="125"/>
      <c r="U69" s="122"/>
      <c r="V69" s="122"/>
      <c r="W69" s="122"/>
      <c r="X69" s="40"/>
      <c r="Y69" s="125"/>
      <c r="Z69" s="122" t="s">
        <v>150</v>
      </c>
      <c r="AA69" s="121" t="s">
        <v>151</v>
      </c>
      <c r="AB69" s="122" t="s">
        <v>152</v>
      </c>
      <c r="AC69" s="122"/>
      <c r="AD69" s="1">
        <v>42461</v>
      </c>
      <c r="AE69" s="1">
        <v>42461</v>
      </c>
      <c r="AF69" s="1">
        <v>42475</v>
      </c>
      <c r="AG69" s="18">
        <v>8107000</v>
      </c>
      <c r="AH69" s="61">
        <f t="shared" si="11"/>
        <v>0.99059139784946237</v>
      </c>
      <c r="AI69" s="121"/>
      <c r="AJ69" s="48"/>
      <c r="AK69" s="121"/>
      <c r="AL69" s="121"/>
      <c r="AM69" s="121"/>
      <c r="AN69" s="123"/>
      <c r="AO69" s="121"/>
      <c r="AP69" s="14"/>
      <c r="AQ69" s="126" t="str">
        <f t="shared" si="12"/>
        <v>박보라</v>
      </c>
      <c r="AR69" s="16">
        <v>42475</v>
      </c>
      <c r="AS69" s="16">
        <v>42478</v>
      </c>
      <c r="AT69" s="7"/>
      <c r="AU69" s="14"/>
      <c r="AV69" s="16">
        <v>42482</v>
      </c>
      <c r="AW69" s="14">
        <f t="shared" si="13"/>
        <v>8107000</v>
      </c>
      <c r="AX69" s="92"/>
      <c r="AY69" s="82"/>
      <c r="AZ69" s="92"/>
      <c r="BA69" s="82"/>
      <c r="BB69" s="92"/>
      <c r="BC69" s="82"/>
      <c r="BD69" s="92"/>
      <c r="BE69" s="82"/>
      <c r="BF69" s="92"/>
      <c r="BG69" s="82"/>
      <c r="BH69" s="92"/>
      <c r="BI69" s="82"/>
      <c r="BJ69" s="92"/>
      <c r="BK69" s="82"/>
      <c r="BL69" s="92"/>
      <c r="BM69" s="82"/>
      <c r="BN69" s="92"/>
      <c r="BO69" s="82"/>
    </row>
    <row r="70" spans="1:67" ht="29.25" customHeight="1">
      <c r="A70" s="126">
        <v>63</v>
      </c>
      <c r="B70" s="121" t="s">
        <v>153</v>
      </c>
      <c r="C70" s="121" t="s">
        <v>253</v>
      </c>
      <c r="D70" s="1">
        <v>42429</v>
      </c>
      <c r="E70" s="121" t="s">
        <v>52</v>
      </c>
      <c r="F70" s="121" t="s">
        <v>238</v>
      </c>
      <c r="G70" s="122" t="s">
        <v>400</v>
      </c>
      <c r="H70" s="122" t="str">
        <f t="shared" si="6"/>
        <v>2016년도 한국만화영상진흥원 언론홍보 용역</v>
      </c>
      <c r="I70" s="122" t="s">
        <v>401</v>
      </c>
      <c r="J70" s="18">
        <v>72000000</v>
      </c>
      <c r="K70" s="125">
        <v>42443</v>
      </c>
      <c r="L70" s="122" t="s">
        <v>402</v>
      </c>
      <c r="M70" s="20" t="s">
        <v>403</v>
      </c>
      <c r="N70" s="121" t="s">
        <v>242</v>
      </c>
      <c r="O70" s="121" t="s">
        <v>117</v>
      </c>
      <c r="P70" s="121" t="s">
        <v>118</v>
      </c>
      <c r="Q70" s="121" t="s">
        <v>243</v>
      </c>
      <c r="R70" s="42">
        <v>72000000</v>
      </c>
      <c r="S70" s="42">
        <v>72000000</v>
      </c>
      <c r="T70" s="125">
        <v>42454</v>
      </c>
      <c r="U70" s="122">
        <v>2</v>
      </c>
      <c r="V70" s="122" t="s">
        <v>404</v>
      </c>
      <c r="W70" s="122" t="s">
        <v>405</v>
      </c>
      <c r="X70" s="42">
        <v>71700000</v>
      </c>
      <c r="Y70" s="125">
        <v>42454</v>
      </c>
      <c r="Z70" s="122" t="s">
        <v>404</v>
      </c>
      <c r="AA70" s="121" t="s">
        <v>406</v>
      </c>
      <c r="AB70" s="122" t="s">
        <v>405</v>
      </c>
      <c r="AC70" s="122">
        <v>1</v>
      </c>
      <c r="AD70" s="1">
        <v>42465</v>
      </c>
      <c r="AE70" s="1">
        <v>42465</v>
      </c>
      <c r="AF70" s="1">
        <v>42735</v>
      </c>
      <c r="AG70" s="18">
        <v>71700000</v>
      </c>
      <c r="AH70" s="61">
        <f>SUM(AG70/S70)</f>
        <v>0.99583333333333335</v>
      </c>
      <c r="AI70" s="121"/>
      <c r="AJ70" s="48"/>
      <c r="AK70" s="121"/>
      <c r="AL70" s="121"/>
      <c r="AM70" s="121"/>
      <c r="AN70" s="123"/>
      <c r="AO70" s="121"/>
      <c r="AP70" s="14"/>
      <c r="AQ70" s="126" t="str">
        <f t="shared" si="12"/>
        <v>이효재</v>
      </c>
      <c r="AR70" s="16"/>
      <c r="AS70" s="16"/>
      <c r="AT70" s="7">
        <v>42494</v>
      </c>
      <c r="AU70" s="14">
        <v>35000000</v>
      </c>
      <c r="AV70" s="16"/>
      <c r="AW70" s="14"/>
      <c r="AX70" s="92"/>
      <c r="AY70" s="82"/>
      <c r="AZ70" s="92"/>
      <c r="BA70" s="82"/>
      <c r="BB70" s="92"/>
      <c r="BC70" s="82"/>
      <c r="BD70" s="92"/>
      <c r="BE70" s="82"/>
      <c r="BF70" s="92"/>
      <c r="BG70" s="82"/>
      <c r="BH70" s="92"/>
      <c r="BI70" s="82"/>
      <c r="BJ70" s="92"/>
      <c r="BK70" s="82"/>
      <c r="BL70" s="92"/>
      <c r="BM70" s="82"/>
      <c r="BN70" s="92"/>
      <c r="BO70" s="82"/>
    </row>
    <row r="71" spans="1:67" ht="29.25" customHeight="1">
      <c r="A71" s="126">
        <v>64</v>
      </c>
      <c r="B71" s="121" t="s">
        <v>393</v>
      </c>
      <c r="C71" s="121" t="s">
        <v>394</v>
      </c>
      <c r="D71" s="1">
        <v>42460</v>
      </c>
      <c r="E71" s="121" t="s">
        <v>91</v>
      </c>
      <c r="F71" s="121" t="s">
        <v>60</v>
      </c>
      <c r="G71" s="122" t="s">
        <v>395</v>
      </c>
      <c r="H71" s="122" t="str">
        <f t="shared" si="6"/>
        <v>제18회 부천국제만화축제, 제5회 세계어린이만화가대회 포스터 디자인 및 제작</v>
      </c>
      <c r="I71" s="122" t="s">
        <v>396</v>
      </c>
      <c r="J71" s="18">
        <v>9000000</v>
      </c>
      <c r="K71" s="125"/>
      <c r="L71" s="122"/>
      <c r="M71" s="20"/>
      <c r="N71" s="121"/>
      <c r="O71" s="121"/>
      <c r="P71" s="121"/>
      <c r="Q71" s="121"/>
      <c r="R71" s="42"/>
      <c r="S71" s="42"/>
      <c r="T71" s="125"/>
      <c r="U71" s="122"/>
      <c r="V71" s="122"/>
      <c r="W71" s="122"/>
      <c r="X71" s="40"/>
      <c r="Y71" s="125"/>
      <c r="Z71" s="122" t="s">
        <v>397</v>
      </c>
      <c r="AA71" s="121" t="s">
        <v>398</v>
      </c>
      <c r="AB71" s="122" t="s">
        <v>399</v>
      </c>
      <c r="AC71" s="122"/>
      <c r="AD71" s="1">
        <v>42465</v>
      </c>
      <c r="AE71" s="1"/>
      <c r="AF71" s="1">
        <v>42489</v>
      </c>
      <c r="AG71" s="18">
        <v>8600000</v>
      </c>
      <c r="AH71" s="61">
        <f>SUM(AG71/J71)</f>
        <v>0.9555555555555556</v>
      </c>
      <c r="AI71" s="121"/>
      <c r="AJ71" s="48"/>
      <c r="AK71" s="121"/>
      <c r="AL71" s="121"/>
      <c r="AM71" s="121"/>
      <c r="AN71" s="123"/>
      <c r="AO71" s="121"/>
      <c r="AP71" s="14"/>
      <c r="AQ71" s="126" t="str">
        <f t="shared" si="12"/>
        <v>박소연</v>
      </c>
      <c r="AR71" s="16">
        <v>42489</v>
      </c>
      <c r="AS71" s="16">
        <v>42494</v>
      </c>
      <c r="AT71" s="7"/>
      <c r="AU71" s="14"/>
      <c r="AV71" s="16">
        <v>42502</v>
      </c>
      <c r="AW71" s="14">
        <f>SUM(AG71-AU71)</f>
        <v>8600000</v>
      </c>
      <c r="AX71" s="92"/>
      <c r="AY71" s="82"/>
      <c r="AZ71" s="92"/>
      <c r="BA71" s="82"/>
      <c r="BB71" s="92"/>
      <c r="BC71" s="82"/>
      <c r="BD71" s="92"/>
      <c r="BE71" s="82"/>
      <c r="BF71" s="92"/>
      <c r="BG71" s="82"/>
      <c r="BH71" s="92"/>
      <c r="BI71" s="82"/>
      <c r="BJ71" s="92"/>
      <c r="BK71" s="82"/>
      <c r="BL71" s="92"/>
      <c r="BM71" s="82"/>
      <c r="BN71" s="92"/>
      <c r="BO71" s="82"/>
    </row>
    <row r="72" spans="1:67" ht="29.25" customHeight="1">
      <c r="A72" s="126">
        <v>65</v>
      </c>
      <c r="B72" s="121" t="s">
        <v>83</v>
      </c>
      <c r="C72" s="121" t="s">
        <v>205</v>
      </c>
      <c r="D72" s="1">
        <v>42468</v>
      </c>
      <c r="E72" s="121" t="s">
        <v>52</v>
      </c>
      <c r="F72" s="121" t="s">
        <v>60</v>
      </c>
      <c r="G72" s="122" t="s">
        <v>428</v>
      </c>
      <c r="H72" s="122" t="str">
        <f t="shared" si="6"/>
        <v>기획전시 순정만화전 전시 디자인 용역</v>
      </c>
      <c r="I72" s="122" t="s">
        <v>207</v>
      </c>
      <c r="J72" s="18">
        <v>8360000</v>
      </c>
      <c r="K72" s="125"/>
      <c r="L72" s="122"/>
      <c r="M72" s="20"/>
      <c r="N72" s="121"/>
      <c r="O72" s="121"/>
      <c r="P72" s="121"/>
      <c r="Q72" s="121"/>
      <c r="R72" s="59"/>
      <c r="S72" s="40"/>
      <c r="T72" s="125"/>
      <c r="U72" s="122"/>
      <c r="V72" s="122"/>
      <c r="W72" s="122"/>
      <c r="X72" s="40"/>
      <c r="Y72" s="125"/>
      <c r="Z72" s="122" t="s">
        <v>208</v>
      </c>
      <c r="AA72" s="126" t="s">
        <v>236</v>
      </c>
      <c r="AB72" s="122" t="s">
        <v>212</v>
      </c>
      <c r="AC72" s="122"/>
      <c r="AD72" s="1">
        <v>42471</v>
      </c>
      <c r="AE72" s="1">
        <v>42472</v>
      </c>
      <c r="AF72" s="1">
        <v>42501</v>
      </c>
      <c r="AG72" s="18">
        <v>7524000</v>
      </c>
      <c r="AH72" s="61">
        <f>SUM(AG72/J72)</f>
        <v>0.9</v>
      </c>
      <c r="AI72" s="121"/>
      <c r="AJ72" s="48"/>
      <c r="AK72" s="121"/>
      <c r="AL72" s="121"/>
      <c r="AM72" s="121"/>
      <c r="AN72" s="123"/>
      <c r="AO72" s="121"/>
      <c r="AP72" s="14"/>
      <c r="AQ72" s="126" t="str">
        <f t="shared" si="12"/>
        <v>서정임</v>
      </c>
      <c r="AR72" s="16">
        <v>42501</v>
      </c>
      <c r="AS72" s="16">
        <v>42503</v>
      </c>
      <c r="AT72" s="7"/>
      <c r="AU72" s="14"/>
      <c r="AV72" s="16">
        <v>42509</v>
      </c>
      <c r="AW72" s="14">
        <f>SUM(AG72-AU72)</f>
        <v>7524000</v>
      </c>
      <c r="AX72" s="92"/>
      <c r="AY72" s="82"/>
      <c r="AZ72" s="92"/>
      <c r="BA72" s="82"/>
      <c r="BB72" s="92"/>
      <c r="BC72" s="82"/>
      <c r="BD72" s="92"/>
      <c r="BE72" s="82"/>
      <c r="BF72" s="92"/>
      <c r="BG72" s="82"/>
      <c r="BH72" s="92"/>
      <c r="BI72" s="82"/>
      <c r="BJ72" s="92"/>
      <c r="BK72" s="82"/>
      <c r="BL72" s="92"/>
      <c r="BM72" s="82"/>
      <c r="BN72" s="92"/>
      <c r="BO72" s="82"/>
    </row>
    <row r="73" spans="1:67" ht="29.25" customHeight="1">
      <c r="A73" s="126">
        <v>66</v>
      </c>
      <c r="B73" s="121" t="s">
        <v>201</v>
      </c>
      <c r="C73" s="121" t="s">
        <v>414</v>
      </c>
      <c r="D73" s="1">
        <v>42454</v>
      </c>
      <c r="E73" s="121" t="s">
        <v>52</v>
      </c>
      <c r="F73" s="121" t="s">
        <v>60</v>
      </c>
      <c r="G73" s="122" t="s">
        <v>415</v>
      </c>
      <c r="H73" s="122" t="str">
        <f t="shared" si="6"/>
        <v>웹툰창작체험관 교육 콘텐츠 개발 용역</v>
      </c>
      <c r="I73" s="122" t="s">
        <v>416</v>
      </c>
      <c r="J73" s="18">
        <v>21974400</v>
      </c>
      <c r="K73" s="125"/>
      <c r="L73" s="122"/>
      <c r="M73" s="20"/>
      <c r="N73" s="121"/>
      <c r="O73" s="121"/>
      <c r="P73" s="121"/>
      <c r="Q73" s="121"/>
      <c r="R73" s="59"/>
      <c r="S73" s="40"/>
      <c r="T73" s="125"/>
      <c r="U73" s="122"/>
      <c r="V73" s="122"/>
      <c r="W73" s="122"/>
      <c r="X73" s="40"/>
      <c r="Y73" s="125"/>
      <c r="Z73" s="122" t="s">
        <v>417</v>
      </c>
      <c r="AA73" s="121" t="s">
        <v>418</v>
      </c>
      <c r="AB73" s="122" t="s">
        <v>419</v>
      </c>
      <c r="AC73" s="122"/>
      <c r="AD73" s="1">
        <v>42472</v>
      </c>
      <c r="AE73" s="1">
        <v>42472</v>
      </c>
      <c r="AF73" s="1">
        <v>42545</v>
      </c>
      <c r="AG73" s="18">
        <v>21505000</v>
      </c>
      <c r="AH73" s="61">
        <f>SUM(AG73/J73)</f>
        <v>0.97863877967088975</v>
      </c>
      <c r="AI73" s="121"/>
      <c r="AJ73" s="48"/>
      <c r="AK73" s="121"/>
      <c r="AL73" s="121"/>
      <c r="AM73" s="121"/>
      <c r="AN73" s="123"/>
      <c r="AO73" s="121"/>
      <c r="AP73" s="14"/>
      <c r="AQ73" s="126" t="str">
        <f t="shared" si="12"/>
        <v>심현필</v>
      </c>
      <c r="AR73" s="16">
        <v>42545</v>
      </c>
      <c r="AS73" s="16">
        <v>42558</v>
      </c>
      <c r="AT73" s="7"/>
      <c r="AU73" s="14"/>
      <c r="AV73" s="16">
        <v>42565</v>
      </c>
      <c r="AW73" s="14">
        <f>SUM(AG73-AU73)</f>
        <v>21505000</v>
      </c>
      <c r="AX73" s="92"/>
      <c r="AY73" s="82"/>
      <c r="AZ73" s="92"/>
      <c r="BA73" s="82"/>
      <c r="BB73" s="92"/>
      <c r="BC73" s="82"/>
      <c r="BD73" s="92"/>
      <c r="BE73" s="82"/>
      <c r="BF73" s="92"/>
      <c r="BG73" s="82"/>
      <c r="BH73" s="92"/>
      <c r="BI73" s="82"/>
      <c r="BJ73" s="92"/>
      <c r="BK73" s="82"/>
      <c r="BL73" s="92"/>
      <c r="BM73" s="82"/>
      <c r="BN73" s="92"/>
      <c r="BO73" s="82"/>
    </row>
    <row r="74" spans="1:67" ht="29.25" customHeight="1">
      <c r="A74" s="126">
        <v>67</v>
      </c>
      <c r="B74" s="121" t="s">
        <v>393</v>
      </c>
      <c r="C74" s="121" t="s">
        <v>425</v>
      </c>
      <c r="D74" s="1">
        <v>42471</v>
      </c>
      <c r="E74" s="121" t="s">
        <v>52</v>
      </c>
      <c r="F74" s="121" t="s">
        <v>60</v>
      </c>
      <c r="G74" s="122" t="s">
        <v>426</v>
      </c>
      <c r="H74" s="122" t="str">
        <f t="shared" ref="H74:H105" si="14">G74</f>
        <v>제18회 부천국제만화축제 홈페이지 리뉴얼 및 온라인 마케팅 용역</v>
      </c>
      <c r="I74" s="122" t="s">
        <v>427</v>
      </c>
      <c r="J74" s="18">
        <v>20900000</v>
      </c>
      <c r="K74" s="125"/>
      <c r="L74" s="122"/>
      <c r="M74" s="122"/>
      <c r="N74" s="121"/>
      <c r="O74" s="121"/>
      <c r="P74" s="121"/>
      <c r="Q74" s="121"/>
      <c r="R74" s="59"/>
      <c r="S74" s="40"/>
      <c r="T74" s="125"/>
      <c r="U74" s="122"/>
      <c r="V74" s="122"/>
      <c r="W74" s="122"/>
      <c r="X74" s="40"/>
      <c r="Y74" s="125"/>
      <c r="Z74" s="122" t="s">
        <v>106</v>
      </c>
      <c r="AA74" s="133" t="s">
        <v>915</v>
      </c>
      <c r="AB74" s="122" t="s">
        <v>107</v>
      </c>
      <c r="AC74" s="122"/>
      <c r="AD74" s="1">
        <v>42472</v>
      </c>
      <c r="AE74" s="1">
        <v>42472</v>
      </c>
      <c r="AF74" s="1">
        <v>42613</v>
      </c>
      <c r="AG74" s="18">
        <v>20020000</v>
      </c>
      <c r="AH74" s="61">
        <f>SUM(AG74/J74)</f>
        <v>0.95789473684210524</v>
      </c>
      <c r="AI74" s="121"/>
      <c r="AJ74" s="48"/>
      <c r="AK74" s="121"/>
      <c r="AL74" s="121"/>
      <c r="AM74" s="121"/>
      <c r="AN74" s="123"/>
      <c r="AO74" s="121"/>
      <c r="AP74" s="14"/>
      <c r="AQ74" s="126" t="str">
        <f t="shared" si="12"/>
        <v>박혜수</v>
      </c>
      <c r="AR74" s="16">
        <v>42613</v>
      </c>
      <c r="AS74" s="16">
        <v>42625</v>
      </c>
      <c r="AT74" s="7">
        <v>42494</v>
      </c>
      <c r="AU74" s="14">
        <v>14014000</v>
      </c>
      <c r="AV74" s="16">
        <v>42636</v>
      </c>
      <c r="AW74" s="14">
        <f>SUM(AG74-AU74)</f>
        <v>6006000</v>
      </c>
      <c r="AX74" s="92"/>
      <c r="AY74" s="82"/>
      <c r="AZ74" s="92"/>
      <c r="BA74" s="82"/>
      <c r="BB74" s="92"/>
      <c r="BC74" s="82"/>
      <c r="BD74" s="92"/>
      <c r="BE74" s="82"/>
      <c r="BF74" s="92"/>
      <c r="BG74" s="82"/>
      <c r="BH74" s="92"/>
      <c r="BI74" s="82"/>
      <c r="BJ74" s="92"/>
      <c r="BK74" s="82"/>
      <c r="BL74" s="92"/>
      <c r="BM74" s="82"/>
      <c r="BN74" s="92"/>
      <c r="BO74" s="82"/>
    </row>
    <row r="75" spans="1:67" ht="29.25" customHeight="1">
      <c r="A75" s="126">
        <v>68</v>
      </c>
      <c r="B75" s="121" t="s">
        <v>139</v>
      </c>
      <c r="C75" s="121" t="s">
        <v>338</v>
      </c>
      <c r="D75" s="1">
        <v>42459</v>
      </c>
      <c r="E75" s="121" t="s">
        <v>52</v>
      </c>
      <c r="F75" s="121" t="s">
        <v>269</v>
      </c>
      <c r="G75" s="122" t="s">
        <v>420</v>
      </c>
      <c r="H75" s="122" t="str">
        <f t="shared" si="14"/>
        <v>디지털만화규장각 만화DB제공 용역</v>
      </c>
      <c r="I75" s="122" t="s">
        <v>421</v>
      </c>
      <c r="J75" s="18">
        <v>18600000</v>
      </c>
      <c r="K75" s="125">
        <v>42464</v>
      </c>
      <c r="L75" s="122"/>
      <c r="M75" s="20">
        <v>0.9</v>
      </c>
      <c r="N75" s="121" t="s">
        <v>242</v>
      </c>
      <c r="O75" s="121" t="s">
        <v>117</v>
      </c>
      <c r="P75" s="121" t="s">
        <v>118</v>
      </c>
      <c r="Q75" s="121" t="s">
        <v>275</v>
      </c>
      <c r="R75" s="42">
        <v>18600000</v>
      </c>
      <c r="S75" s="42">
        <v>18590250</v>
      </c>
      <c r="T75" s="125">
        <v>42467</v>
      </c>
      <c r="U75" s="122">
        <v>3</v>
      </c>
      <c r="V75" s="122" t="s">
        <v>422</v>
      </c>
      <c r="W75" s="122" t="s">
        <v>423</v>
      </c>
      <c r="X75" s="42">
        <v>17200000</v>
      </c>
      <c r="Y75" s="125">
        <v>42466</v>
      </c>
      <c r="Z75" s="122" t="s">
        <v>422</v>
      </c>
      <c r="AA75" s="121" t="s">
        <v>424</v>
      </c>
      <c r="AB75" s="122" t="s">
        <v>423</v>
      </c>
      <c r="AC75" s="122">
        <v>1</v>
      </c>
      <c r="AD75" s="1">
        <v>42475</v>
      </c>
      <c r="AE75" s="1">
        <v>42478</v>
      </c>
      <c r="AF75" s="1">
        <v>42766</v>
      </c>
      <c r="AG75" s="18">
        <v>17200000</v>
      </c>
      <c r="AH75" s="61">
        <f>SUM(AG75/S75)</f>
        <v>0.92521617514557364</v>
      </c>
      <c r="AI75" s="121"/>
      <c r="AJ75" s="48"/>
      <c r="AK75" s="121"/>
      <c r="AL75" s="121"/>
      <c r="AM75" s="121"/>
      <c r="AN75" s="123"/>
      <c r="AO75" s="121"/>
      <c r="AP75" s="14"/>
      <c r="AQ75" s="126" t="str">
        <f t="shared" si="12"/>
        <v>이규식</v>
      </c>
      <c r="AR75" s="16"/>
      <c r="AS75" s="16"/>
      <c r="AT75" s="7">
        <v>42486</v>
      </c>
      <c r="AU75" s="14">
        <v>12040000</v>
      </c>
      <c r="AV75" s="16"/>
      <c r="AW75" s="14"/>
      <c r="AX75" s="92"/>
      <c r="AY75" s="82"/>
      <c r="AZ75" s="92"/>
      <c r="BA75" s="82"/>
      <c r="BB75" s="92"/>
      <c r="BC75" s="82"/>
      <c r="BD75" s="92"/>
      <c r="BE75" s="82"/>
      <c r="BF75" s="92"/>
      <c r="BG75" s="82"/>
      <c r="BH75" s="92"/>
      <c r="BI75" s="82"/>
      <c r="BJ75" s="92"/>
      <c r="BK75" s="82"/>
      <c r="BL75" s="92"/>
      <c r="BM75" s="82"/>
      <c r="BN75" s="92"/>
      <c r="BO75" s="82"/>
    </row>
    <row r="76" spans="1:67" ht="29.25" customHeight="1">
      <c r="A76" s="126">
        <v>69</v>
      </c>
      <c r="B76" s="121" t="s">
        <v>407</v>
      </c>
      <c r="C76" s="121" t="s">
        <v>408</v>
      </c>
      <c r="D76" s="1">
        <v>42474</v>
      </c>
      <c r="E76" s="121" t="s">
        <v>52</v>
      </c>
      <c r="F76" s="121" t="s">
        <v>60</v>
      </c>
      <c r="G76" s="122" t="s">
        <v>409</v>
      </c>
      <c r="H76" s="122" t="str">
        <f t="shared" si="14"/>
        <v>성과관리체계 및 운영방안 구축 연구용역</v>
      </c>
      <c r="I76" s="122" t="s">
        <v>410</v>
      </c>
      <c r="J76" s="18">
        <v>19000000</v>
      </c>
      <c r="K76" s="125"/>
      <c r="L76" s="122"/>
      <c r="M76" s="122"/>
      <c r="N76" s="121"/>
      <c r="O76" s="121"/>
      <c r="P76" s="121"/>
      <c r="Q76" s="121"/>
      <c r="R76" s="59"/>
      <c r="S76" s="40"/>
      <c r="T76" s="125"/>
      <c r="U76" s="122"/>
      <c r="V76" s="122"/>
      <c r="W76" s="122"/>
      <c r="X76" s="40"/>
      <c r="Y76" s="125"/>
      <c r="Z76" s="122" t="s">
        <v>411</v>
      </c>
      <c r="AA76" s="121" t="s">
        <v>412</v>
      </c>
      <c r="AB76" s="122" t="s">
        <v>413</v>
      </c>
      <c r="AC76" s="122"/>
      <c r="AD76" s="1">
        <v>42478</v>
      </c>
      <c r="AE76" s="1">
        <v>42478</v>
      </c>
      <c r="AF76" s="1">
        <v>42538</v>
      </c>
      <c r="AG76" s="18">
        <v>18000000</v>
      </c>
      <c r="AH76" s="61">
        <f t="shared" ref="AH76:AH91" si="15">SUM(AG76/J76)</f>
        <v>0.94736842105263153</v>
      </c>
      <c r="AI76" s="121"/>
      <c r="AJ76" s="48"/>
      <c r="AK76" s="121"/>
      <c r="AL76" s="121"/>
      <c r="AM76" s="121"/>
      <c r="AN76" s="123"/>
      <c r="AO76" s="121"/>
      <c r="AP76" s="14"/>
      <c r="AQ76" s="126" t="str">
        <f t="shared" si="12"/>
        <v>강은혜</v>
      </c>
      <c r="AR76" s="16">
        <v>42538</v>
      </c>
      <c r="AS76" s="16">
        <v>42556</v>
      </c>
      <c r="AT76" s="7"/>
      <c r="AU76" s="14"/>
      <c r="AV76" s="16">
        <v>42565</v>
      </c>
      <c r="AW76" s="14">
        <f>SUM(AG76-AU76)</f>
        <v>18000000</v>
      </c>
      <c r="AX76" s="92"/>
      <c r="AY76" s="82"/>
      <c r="AZ76" s="92"/>
      <c r="BA76" s="82"/>
      <c r="BB76" s="92"/>
      <c r="BC76" s="82"/>
      <c r="BD76" s="92"/>
      <c r="BE76" s="82"/>
      <c r="BF76" s="92"/>
      <c r="BG76" s="82"/>
      <c r="BH76" s="92"/>
      <c r="BI76" s="82"/>
      <c r="BJ76" s="92"/>
      <c r="BK76" s="82"/>
      <c r="BL76" s="92"/>
      <c r="BM76" s="82"/>
      <c r="BN76" s="92"/>
      <c r="BO76" s="82"/>
    </row>
    <row r="77" spans="1:67" ht="29.25" customHeight="1">
      <c r="A77" s="126">
        <v>70</v>
      </c>
      <c r="B77" s="121" t="s">
        <v>75</v>
      </c>
      <c r="C77" s="121" t="s">
        <v>103</v>
      </c>
      <c r="D77" s="1">
        <v>42474</v>
      </c>
      <c r="E77" s="121" t="s">
        <v>52</v>
      </c>
      <c r="F77" s="121" t="s">
        <v>60</v>
      </c>
      <c r="G77" s="122" t="s">
        <v>429</v>
      </c>
      <c r="H77" s="122" t="str">
        <f t="shared" si="14"/>
        <v>2016년 한국만화영상진흥원 통합사업관리시스템 유지보수</v>
      </c>
      <c r="I77" s="122" t="s">
        <v>430</v>
      </c>
      <c r="J77" s="18">
        <v>10000000</v>
      </c>
      <c r="K77" s="125"/>
      <c r="L77" s="122"/>
      <c r="M77" s="122"/>
      <c r="N77" s="121"/>
      <c r="O77" s="121"/>
      <c r="P77" s="121"/>
      <c r="Q77" s="121"/>
      <c r="R77" s="59"/>
      <c r="S77" s="40"/>
      <c r="T77" s="125"/>
      <c r="U77" s="122"/>
      <c r="V77" s="122"/>
      <c r="W77" s="122"/>
      <c r="X77" s="40"/>
      <c r="Y77" s="125"/>
      <c r="Z77" s="122" t="s">
        <v>431</v>
      </c>
      <c r="AA77" s="121" t="s">
        <v>432</v>
      </c>
      <c r="AB77" s="122" t="s">
        <v>433</v>
      </c>
      <c r="AC77" s="122"/>
      <c r="AD77" s="1">
        <v>42481</v>
      </c>
      <c r="AE77" s="1">
        <v>42491</v>
      </c>
      <c r="AF77" s="1">
        <v>42735</v>
      </c>
      <c r="AG77" s="18">
        <v>8800000</v>
      </c>
      <c r="AH77" s="61">
        <f t="shared" si="15"/>
        <v>0.88</v>
      </c>
      <c r="AI77" s="121"/>
      <c r="AJ77" s="48"/>
      <c r="AK77" s="121"/>
      <c r="AL77" s="121"/>
      <c r="AM77" s="121"/>
      <c r="AN77" s="123"/>
      <c r="AO77" s="121"/>
      <c r="AP77" s="14"/>
      <c r="AQ77" s="126" t="str">
        <f t="shared" si="12"/>
        <v>이인철</v>
      </c>
      <c r="AR77" s="16"/>
      <c r="AS77" s="16"/>
      <c r="AT77" s="7"/>
      <c r="AU77" s="14"/>
      <c r="AV77" s="16"/>
      <c r="AW77" s="14"/>
      <c r="AX77" s="16">
        <v>42534</v>
      </c>
      <c r="AY77" s="84">
        <v>1100000</v>
      </c>
      <c r="AZ77" s="16">
        <v>42555</v>
      </c>
      <c r="BA77" s="84">
        <v>1100000</v>
      </c>
      <c r="BB77" s="16">
        <v>42587</v>
      </c>
      <c r="BC77" s="82">
        <v>1100000</v>
      </c>
      <c r="BD77" s="16">
        <v>42618</v>
      </c>
      <c r="BE77" s="82">
        <v>1100000</v>
      </c>
      <c r="BF77" s="16">
        <v>42648</v>
      </c>
      <c r="BG77" s="82">
        <v>1100000</v>
      </c>
      <c r="BH77" s="16"/>
      <c r="BI77" s="82"/>
      <c r="BJ77" s="16"/>
      <c r="BK77" s="82"/>
      <c r="BL77" s="16"/>
      <c r="BM77" s="82"/>
      <c r="BN77" s="16"/>
      <c r="BO77" s="82"/>
    </row>
    <row r="78" spans="1:67" ht="29.25" customHeight="1">
      <c r="A78" s="126">
        <v>71</v>
      </c>
      <c r="B78" s="121" t="s">
        <v>58</v>
      </c>
      <c r="C78" s="121" t="s">
        <v>434</v>
      </c>
      <c r="D78" s="1">
        <v>42474</v>
      </c>
      <c r="E78" s="121" t="s">
        <v>52</v>
      </c>
      <c r="F78" s="121" t="s">
        <v>60</v>
      </c>
      <c r="G78" s="122" t="s">
        <v>435</v>
      </c>
      <c r="H78" s="122" t="str">
        <f t="shared" si="14"/>
        <v>2016 한중일 신인만화가 콘테스트 참가자 항공권 구매 및 부대업무 용역</v>
      </c>
      <c r="I78" s="122" t="s">
        <v>436</v>
      </c>
      <c r="J78" s="18">
        <v>4520940</v>
      </c>
      <c r="K78" s="125"/>
      <c r="L78" s="122"/>
      <c r="M78" s="122"/>
      <c r="N78" s="121"/>
      <c r="O78" s="121"/>
      <c r="P78" s="121"/>
      <c r="Q78" s="121"/>
      <c r="R78" s="59"/>
      <c r="S78" s="40"/>
      <c r="T78" s="125"/>
      <c r="U78" s="122"/>
      <c r="V78" s="122"/>
      <c r="W78" s="122"/>
      <c r="X78" s="40"/>
      <c r="Y78" s="125"/>
      <c r="Z78" s="122" t="s">
        <v>437</v>
      </c>
      <c r="AA78" s="121" t="s">
        <v>438</v>
      </c>
      <c r="AB78" s="122" t="s">
        <v>439</v>
      </c>
      <c r="AC78" s="122"/>
      <c r="AD78" s="1">
        <v>42482</v>
      </c>
      <c r="AE78" s="1">
        <v>42482</v>
      </c>
      <c r="AF78" s="1">
        <v>42487</v>
      </c>
      <c r="AG78" s="18">
        <v>4480940</v>
      </c>
      <c r="AH78" s="61">
        <f t="shared" si="15"/>
        <v>0.99115228248992471</v>
      </c>
      <c r="AI78" s="121"/>
      <c r="AJ78" s="48"/>
      <c r="AK78" s="121"/>
      <c r="AL78" s="121"/>
      <c r="AM78" s="121"/>
      <c r="AN78" s="123"/>
      <c r="AO78" s="121"/>
      <c r="AP78" s="14"/>
      <c r="AQ78" s="126" t="str">
        <f t="shared" si="12"/>
        <v>김현덕</v>
      </c>
      <c r="AR78" s="16">
        <v>42486</v>
      </c>
      <c r="AS78" s="16">
        <v>42486</v>
      </c>
      <c r="AT78" s="7"/>
      <c r="AU78" s="14"/>
      <c r="AV78" s="16">
        <v>42487</v>
      </c>
      <c r="AW78" s="14">
        <f>SUM(AG78-AU78)</f>
        <v>4480940</v>
      </c>
      <c r="AX78" s="92"/>
      <c r="AY78" s="82"/>
      <c r="AZ78" s="92"/>
      <c r="BA78" s="82"/>
      <c r="BB78" s="92"/>
      <c r="BC78" s="82"/>
      <c r="BD78" s="92"/>
      <c r="BE78" s="82"/>
      <c r="BF78" s="92"/>
      <c r="BG78" s="82"/>
      <c r="BH78" s="92"/>
      <c r="BI78" s="82"/>
      <c r="BJ78" s="92"/>
      <c r="BK78" s="82"/>
      <c r="BL78" s="92"/>
      <c r="BM78" s="82"/>
      <c r="BN78" s="92"/>
      <c r="BO78" s="82"/>
    </row>
    <row r="79" spans="1:67" ht="29.25" customHeight="1">
      <c r="A79" s="126">
        <v>72</v>
      </c>
      <c r="B79" s="121" t="s">
        <v>83</v>
      </c>
      <c r="C79" s="121" t="s">
        <v>259</v>
      </c>
      <c r="D79" s="1">
        <v>42481</v>
      </c>
      <c r="E79" s="121" t="s">
        <v>52</v>
      </c>
      <c r="F79" s="121" t="s">
        <v>60</v>
      </c>
      <c r="G79" s="122" t="s">
        <v>440</v>
      </c>
      <c r="H79" s="122" t="str">
        <f t="shared" si="14"/>
        <v>2016 한국만화박물관 어린이날 이벤트 행사 용역</v>
      </c>
      <c r="I79" s="122" t="s">
        <v>391</v>
      </c>
      <c r="J79" s="18">
        <v>9317000</v>
      </c>
      <c r="K79" s="125"/>
      <c r="L79" s="122"/>
      <c r="M79" s="122"/>
      <c r="N79" s="121"/>
      <c r="O79" s="121"/>
      <c r="P79" s="121"/>
      <c r="Q79" s="121"/>
      <c r="R79" s="59"/>
      <c r="S79" s="40"/>
      <c r="T79" s="125"/>
      <c r="U79" s="122"/>
      <c r="V79" s="122"/>
      <c r="W79" s="122"/>
      <c r="X79" s="40"/>
      <c r="Y79" s="125"/>
      <c r="Z79" s="122" t="s">
        <v>150</v>
      </c>
      <c r="AA79" s="121" t="s">
        <v>151</v>
      </c>
      <c r="AB79" s="122" t="s">
        <v>152</v>
      </c>
      <c r="AC79" s="122"/>
      <c r="AD79" s="1">
        <v>42485</v>
      </c>
      <c r="AE79" s="1">
        <v>42485</v>
      </c>
      <c r="AF79" s="1">
        <v>42507</v>
      </c>
      <c r="AG79" s="18">
        <v>9075000</v>
      </c>
      <c r="AH79" s="61">
        <f t="shared" si="15"/>
        <v>0.97402597402597402</v>
      </c>
      <c r="AI79" s="121" t="s">
        <v>480</v>
      </c>
      <c r="AJ79" s="16">
        <v>42492</v>
      </c>
      <c r="AK79" s="121" t="s">
        <v>481</v>
      </c>
      <c r="AL79" s="121"/>
      <c r="AM79" s="121"/>
      <c r="AN79" s="123"/>
      <c r="AO79" s="121"/>
      <c r="AP79" s="14">
        <v>10967000</v>
      </c>
      <c r="AQ79" s="126" t="str">
        <f t="shared" si="12"/>
        <v>김현재</v>
      </c>
      <c r="AR79" s="16">
        <v>42507</v>
      </c>
      <c r="AS79" s="16">
        <v>42508</v>
      </c>
      <c r="AT79" s="7"/>
      <c r="AU79" s="14"/>
      <c r="AV79" s="16">
        <v>42514</v>
      </c>
      <c r="AW79" s="14">
        <f>SUM(AP79-AU79)</f>
        <v>10967000</v>
      </c>
      <c r="AX79" s="92"/>
      <c r="AY79" s="82"/>
      <c r="AZ79" s="92"/>
      <c r="BA79" s="82"/>
      <c r="BB79" s="92"/>
      <c r="BC79" s="82"/>
      <c r="BD79" s="92"/>
      <c r="BE79" s="82"/>
      <c r="BF79" s="92"/>
      <c r="BG79" s="82"/>
      <c r="BH79" s="92"/>
      <c r="BI79" s="82"/>
      <c r="BJ79" s="92"/>
      <c r="BK79" s="82"/>
      <c r="BL79" s="92"/>
      <c r="BM79" s="82"/>
      <c r="BN79" s="92"/>
      <c r="BO79" s="82"/>
    </row>
    <row r="80" spans="1:67" ht="29.25" customHeight="1">
      <c r="A80" s="126">
        <v>73</v>
      </c>
      <c r="B80" s="121" t="s">
        <v>441</v>
      </c>
      <c r="C80" s="121" t="s">
        <v>146</v>
      </c>
      <c r="D80" s="1">
        <v>42481</v>
      </c>
      <c r="E80" s="121" t="s">
        <v>195</v>
      </c>
      <c r="F80" s="121" t="s">
        <v>60</v>
      </c>
      <c r="G80" s="122" t="s">
        <v>442</v>
      </c>
      <c r="H80" s="122" t="str">
        <f t="shared" si="14"/>
        <v>공공시설 내 만화카페 및 갤러리 조성공사</v>
      </c>
      <c r="I80" s="122" t="s">
        <v>443</v>
      </c>
      <c r="J80" s="18">
        <v>19980000</v>
      </c>
      <c r="K80" s="125"/>
      <c r="L80" s="122"/>
      <c r="M80" s="122"/>
      <c r="N80" s="121"/>
      <c r="O80" s="121"/>
      <c r="P80" s="121"/>
      <c r="Q80" s="121"/>
      <c r="R80" s="59"/>
      <c r="S80" s="40"/>
      <c r="T80" s="125"/>
      <c r="U80" s="122"/>
      <c r="V80" s="122"/>
      <c r="W80" s="122"/>
      <c r="X80" s="40"/>
      <c r="Y80" s="125"/>
      <c r="Z80" s="122" t="s">
        <v>344</v>
      </c>
      <c r="AA80" s="121" t="s">
        <v>282</v>
      </c>
      <c r="AB80" s="122" t="s">
        <v>283</v>
      </c>
      <c r="AC80" s="122"/>
      <c r="AD80" s="1">
        <v>42486</v>
      </c>
      <c r="AE80" s="1">
        <v>42486</v>
      </c>
      <c r="AF80" s="1">
        <v>42499</v>
      </c>
      <c r="AG80" s="18">
        <v>19200000</v>
      </c>
      <c r="AH80" s="61">
        <f t="shared" si="15"/>
        <v>0.96096096096096095</v>
      </c>
      <c r="AI80" s="121"/>
      <c r="AJ80" s="48"/>
      <c r="AK80" s="121"/>
      <c r="AL80" s="121"/>
      <c r="AM80" s="121"/>
      <c r="AN80" s="123"/>
      <c r="AO80" s="121"/>
      <c r="AP80" s="14"/>
      <c r="AQ80" s="126" t="str">
        <f t="shared" si="12"/>
        <v>이소현</v>
      </c>
      <c r="AR80" s="16">
        <v>42499</v>
      </c>
      <c r="AS80" s="16">
        <v>42499</v>
      </c>
      <c r="AT80" s="7"/>
      <c r="AU80" s="14"/>
      <c r="AV80" s="16">
        <v>42502</v>
      </c>
      <c r="AW80" s="14">
        <f>SUM(AG80-AU80)</f>
        <v>19200000</v>
      </c>
      <c r="AX80" s="92"/>
      <c r="AY80" s="82"/>
      <c r="AZ80" s="92"/>
      <c r="BA80" s="82"/>
      <c r="BB80" s="92"/>
      <c r="BC80" s="82"/>
      <c r="BD80" s="92"/>
      <c r="BE80" s="82"/>
      <c r="BF80" s="92"/>
      <c r="BG80" s="82"/>
      <c r="BH80" s="92"/>
      <c r="BI80" s="82"/>
      <c r="BJ80" s="92"/>
      <c r="BK80" s="82"/>
      <c r="BL80" s="92"/>
      <c r="BM80" s="82"/>
      <c r="BN80" s="92"/>
      <c r="BO80" s="82"/>
    </row>
    <row r="81" spans="1:67" ht="29.25" customHeight="1">
      <c r="A81" s="126">
        <v>74</v>
      </c>
      <c r="B81" s="121" t="s">
        <v>75</v>
      </c>
      <c r="C81" s="121" t="s">
        <v>349</v>
      </c>
      <c r="D81" s="1">
        <v>42482</v>
      </c>
      <c r="E81" s="121" t="s">
        <v>195</v>
      </c>
      <c r="F81" s="121" t="s">
        <v>60</v>
      </c>
      <c r="G81" s="122" t="s">
        <v>444</v>
      </c>
      <c r="H81" s="122" t="str">
        <f t="shared" si="14"/>
        <v>만화영상진흥원 지상주차장 출입구 가로등 설치공사</v>
      </c>
      <c r="I81" s="122" t="s">
        <v>445</v>
      </c>
      <c r="J81" s="18">
        <v>1891000</v>
      </c>
      <c r="K81" s="125"/>
      <c r="L81" s="122"/>
      <c r="M81" s="122"/>
      <c r="N81" s="121"/>
      <c r="O81" s="121"/>
      <c r="P81" s="121"/>
      <c r="Q81" s="121"/>
      <c r="R81" s="59"/>
      <c r="S81" s="40"/>
      <c r="T81" s="125"/>
      <c r="U81" s="122"/>
      <c r="V81" s="122"/>
      <c r="W81" s="122"/>
      <c r="X81" s="40"/>
      <c r="Y81" s="125"/>
      <c r="Z81" s="122" t="s">
        <v>446</v>
      </c>
      <c r="AA81" s="121" t="s">
        <v>447</v>
      </c>
      <c r="AB81" s="122" t="s">
        <v>448</v>
      </c>
      <c r="AC81" s="122"/>
      <c r="AD81" s="1">
        <v>42486</v>
      </c>
      <c r="AE81" s="1">
        <v>42486</v>
      </c>
      <c r="AF81" s="1">
        <v>42500</v>
      </c>
      <c r="AG81" s="18">
        <v>1479000</v>
      </c>
      <c r="AH81" s="61">
        <f t="shared" si="15"/>
        <v>0.78212585933368584</v>
      </c>
      <c r="AI81" s="121"/>
      <c r="AJ81" s="48"/>
      <c r="AK81" s="121"/>
      <c r="AL81" s="121"/>
      <c r="AM81" s="121"/>
      <c r="AN81" s="123"/>
      <c r="AO81" s="121"/>
      <c r="AP81" s="14"/>
      <c r="AQ81" s="126" t="str">
        <f t="shared" si="12"/>
        <v>정기선</v>
      </c>
      <c r="AR81" s="16">
        <v>42500</v>
      </c>
      <c r="AS81" s="16">
        <v>42500</v>
      </c>
      <c r="AT81" s="7"/>
      <c r="AU81" s="14"/>
      <c r="AV81" s="16">
        <v>42502</v>
      </c>
      <c r="AW81" s="14">
        <f>SUM(AG81-AU81)</f>
        <v>1479000</v>
      </c>
      <c r="AX81" s="92"/>
      <c r="AY81" s="82"/>
      <c r="AZ81" s="92"/>
      <c r="BA81" s="82"/>
      <c r="BB81" s="92"/>
      <c r="BC81" s="82"/>
      <c r="BD81" s="92"/>
      <c r="BE81" s="82"/>
      <c r="BF81" s="92"/>
      <c r="BG81" s="82"/>
      <c r="BH81" s="92"/>
      <c r="BI81" s="82"/>
      <c r="BJ81" s="92"/>
      <c r="BK81" s="82"/>
      <c r="BL81" s="92"/>
      <c r="BM81" s="82"/>
      <c r="BN81" s="92"/>
      <c r="BO81" s="82"/>
    </row>
    <row r="82" spans="1:67" ht="29.25" customHeight="1">
      <c r="A82" s="126">
        <v>75</v>
      </c>
      <c r="B82" s="121" t="s">
        <v>75</v>
      </c>
      <c r="C82" s="121" t="s">
        <v>103</v>
      </c>
      <c r="D82" s="1">
        <v>42424</v>
      </c>
      <c r="E82" s="121" t="s">
        <v>52</v>
      </c>
      <c r="F82" s="121" t="s">
        <v>289</v>
      </c>
      <c r="G82" s="122" t="s">
        <v>449</v>
      </c>
      <c r="H82" s="122" t="str">
        <f t="shared" si="14"/>
        <v>2016년 한국만화영상진흥원 경영자원통합관리시스템 유지보수 용역</v>
      </c>
      <c r="I82" s="122" t="s">
        <v>450</v>
      </c>
      <c r="J82" s="18">
        <v>16390000</v>
      </c>
      <c r="K82" s="125"/>
      <c r="L82" s="122"/>
      <c r="M82" s="20"/>
      <c r="N82" s="121"/>
      <c r="O82" s="121"/>
      <c r="P82" s="121"/>
      <c r="Q82" s="121"/>
      <c r="R82" s="59"/>
      <c r="S82" s="40"/>
      <c r="T82" s="125"/>
      <c r="U82" s="122"/>
      <c r="V82" s="122"/>
      <c r="W82" s="122"/>
      <c r="X82" s="40"/>
      <c r="Y82" s="125"/>
      <c r="Z82" s="122" t="s">
        <v>451</v>
      </c>
      <c r="AA82" s="121" t="s">
        <v>452</v>
      </c>
      <c r="AB82" s="122" t="s">
        <v>453</v>
      </c>
      <c r="AC82" s="122"/>
      <c r="AD82" s="1">
        <v>42487</v>
      </c>
      <c r="AE82" s="1">
        <v>42487</v>
      </c>
      <c r="AF82" s="1">
        <v>42735</v>
      </c>
      <c r="AG82" s="18">
        <v>15570000</v>
      </c>
      <c r="AH82" s="61">
        <f t="shared" si="15"/>
        <v>0.94996949359365468</v>
      </c>
      <c r="AI82" s="121"/>
      <c r="AJ82" s="48"/>
      <c r="AK82" s="121"/>
      <c r="AL82" s="121"/>
      <c r="AM82" s="121"/>
      <c r="AN82" s="123"/>
      <c r="AO82" s="121"/>
      <c r="AP82" s="14"/>
      <c r="AQ82" s="126" t="str">
        <f t="shared" si="12"/>
        <v>이인철</v>
      </c>
      <c r="AR82" s="16"/>
      <c r="AS82" s="16"/>
      <c r="AT82" s="7"/>
      <c r="AU82" s="14"/>
      <c r="AV82" s="16"/>
      <c r="AW82" s="14"/>
      <c r="AX82" s="16">
        <v>42565</v>
      </c>
      <c r="AY82" s="84">
        <v>4152000</v>
      </c>
      <c r="AZ82" s="92">
        <v>42654</v>
      </c>
      <c r="BA82" s="82">
        <v>5709000</v>
      </c>
      <c r="BB82" s="92"/>
      <c r="BC82" s="82"/>
      <c r="BD82" s="92"/>
      <c r="BE82" s="82"/>
      <c r="BF82" s="92"/>
      <c r="BG82" s="82"/>
      <c r="BH82" s="92"/>
      <c r="BI82" s="82"/>
      <c r="BJ82" s="92"/>
      <c r="BK82" s="82"/>
      <c r="BL82" s="92"/>
      <c r="BM82" s="82"/>
      <c r="BN82" s="92"/>
      <c r="BO82" s="82"/>
    </row>
    <row r="83" spans="1:67" ht="29.25" customHeight="1">
      <c r="A83" s="126">
        <v>76</v>
      </c>
      <c r="B83" s="121" t="s">
        <v>75</v>
      </c>
      <c r="C83" s="121" t="s">
        <v>103</v>
      </c>
      <c r="D83" s="1">
        <v>42467</v>
      </c>
      <c r="E83" s="121" t="s">
        <v>91</v>
      </c>
      <c r="F83" s="121" t="s">
        <v>60</v>
      </c>
      <c r="G83" s="122" t="s">
        <v>454</v>
      </c>
      <c r="H83" s="122" t="str">
        <f t="shared" si="14"/>
        <v>전자결재시스템 서버용 하드디스크 구입</v>
      </c>
      <c r="I83" s="122" t="s">
        <v>455</v>
      </c>
      <c r="J83" s="18">
        <v>690000</v>
      </c>
      <c r="K83" s="125"/>
      <c r="L83" s="122"/>
      <c r="M83" s="20"/>
      <c r="N83" s="121"/>
      <c r="O83" s="121"/>
      <c r="P83" s="121"/>
      <c r="Q83" s="121"/>
      <c r="R83" s="59"/>
      <c r="S83" s="40"/>
      <c r="T83" s="125"/>
      <c r="U83" s="122"/>
      <c r="V83" s="122"/>
      <c r="W83" s="122"/>
      <c r="X83" s="40"/>
      <c r="Y83" s="125"/>
      <c r="Z83" s="122" t="s">
        <v>110</v>
      </c>
      <c r="AA83" s="121" t="s">
        <v>111</v>
      </c>
      <c r="AB83" s="122" t="s">
        <v>112</v>
      </c>
      <c r="AC83" s="122"/>
      <c r="AD83" s="1">
        <v>42487</v>
      </c>
      <c r="AE83" s="1"/>
      <c r="AF83" s="1">
        <v>42503</v>
      </c>
      <c r="AG83" s="18">
        <v>620000</v>
      </c>
      <c r="AH83" s="61">
        <f t="shared" si="15"/>
        <v>0.89855072463768115</v>
      </c>
      <c r="AI83" s="121"/>
      <c r="AJ83" s="48"/>
      <c r="AK83" s="121"/>
      <c r="AL83" s="121"/>
      <c r="AM83" s="121"/>
      <c r="AN83" s="123"/>
      <c r="AO83" s="121"/>
      <c r="AP83" s="14"/>
      <c r="AQ83" s="126" t="str">
        <f t="shared" si="12"/>
        <v>이인철</v>
      </c>
      <c r="AR83" s="16">
        <v>42503</v>
      </c>
      <c r="AS83" s="16">
        <v>42503</v>
      </c>
      <c r="AT83" s="7"/>
      <c r="AU83" s="14"/>
      <c r="AV83" s="16">
        <v>42514</v>
      </c>
      <c r="AW83" s="14">
        <f t="shared" ref="AW83:AW95" si="16">SUM(AG83-AU83)</f>
        <v>620000</v>
      </c>
      <c r="AX83" s="92"/>
      <c r="AY83" s="82"/>
      <c r="AZ83" s="92"/>
      <c r="BA83" s="82"/>
      <c r="BB83" s="92"/>
      <c r="BC83" s="82"/>
      <c r="BD83" s="92"/>
      <c r="BE83" s="82"/>
      <c r="BF83" s="92"/>
      <c r="BG83" s="82"/>
      <c r="BH83" s="92"/>
      <c r="BI83" s="82"/>
      <c r="BJ83" s="92"/>
      <c r="BK83" s="82"/>
      <c r="BL83" s="92"/>
      <c r="BM83" s="82"/>
      <c r="BN83" s="92"/>
      <c r="BO83" s="82"/>
    </row>
    <row r="84" spans="1:67" ht="29.25" customHeight="1">
      <c r="A84" s="126">
        <v>77</v>
      </c>
      <c r="B84" s="121" t="s">
        <v>153</v>
      </c>
      <c r="C84" s="121" t="s">
        <v>456</v>
      </c>
      <c r="D84" s="1">
        <v>42478</v>
      </c>
      <c r="E84" s="121" t="s">
        <v>52</v>
      </c>
      <c r="F84" s="121" t="s">
        <v>60</v>
      </c>
      <c r="G84" s="122" t="s">
        <v>457</v>
      </c>
      <c r="H84" s="122" t="str">
        <f t="shared" si="14"/>
        <v>웹툰산업 내의 광고/마케팅 황용사례 및 가치평가 연구용역</v>
      </c>
      <c r="I84" s="122" t="s">
        <v>458</v>
      </c>
      <c r="J84" s="18">
        <v>19200000</v>
      </c>
      <c r="K84" s="125"/>
      <c r="L84" s="122"/>
      <c r="M84" s="122"/>
      <c r="N84" s="121"/>
      <c r="O84" s="121"/>
      <c r="P84" s="121"/>
      <c r="Q84" s="121"/>
      <c r="R84" s="59"/>
      <c r="S84" s="40"/>
      <c r="T84" s="125"/>
      <c r="U84" s="122"/>
      <c r="V84" s="122"/>
      <c r="W84" s="122"/>
      <c r="X84" s="40"/>
      <c r="Y84" s="125"/>
      <c r="Z84" s="122" t="s">
        <v>459</v>
      </c>
      <c r="AA84" s="121" t="s">
        <v>460</v>
      </c>
      <c r="AB84" s="122" t="s">
        <v>461</v>
      </c>
      <c r="AC84" s="122"/>
      <c r="AD84" s="1">
        <v>42487</v>
      </c>
      <c r="AE84" s="1">
        <v>42487</v>
      </c>
      <c r="AF84" s="1">
        <v>42576</v>
      </c>
      <c r="AG84" s="18">
        <v>17800000</v>
      </c>
      <c r="AH84" s="61">
        <f t="shared" si="15"/>
        <v>0.92708333333333337</v>
      </c>
      <c r="AI84" s="121"/>
      <c r="AJ84" s="48"/>
      <c r="AK84" s="121"/>
      <c r="AL84" s="121"/>
      <c r="AM84" s="121"/>
      <c r="AN84" s="123"/>
      <c r="AO84" s="121"/>
      <c r="AP84" s="14"/>
      <c r="AQ84" s="126" t="str">
        <f t="shared" si="12"/>
        <v>최원혁</v>
      </c>
      <c r="AR84" s="16">
        <v>42576</v>
      </c>
      <c r="AS84" s="16">
        <v>42591</v>
      </c>
      <c r="AT84" s="7">
        <v>42516</v>
      </c>
      <c r="AU84" s="14">
        <v>10146000</v>
      </c>
      <c r="AV84" s="16">
        <v>42642</v>
      </c>
      <c r="AW84" s="14">
        <f t="shared" si="16"/>
        <v>7654000</v>
      </c>
      <c r="AX84" s="92"/>
      <c r="AY84" s="82"/>
      <c r="AZ84" s="92"/>
      <c r="BA84" s="82"/>
      <c r="BB84" s="92"/>
      <c r="BC84" s="82"/>
      <c r="BD84" s="92"/>
      <c r="BE84" s="82"/>
      <c r="BF84" s="92"/>
      <c r="BG84" s="82"/>
      <c r="BH84" s="92"/>
      <c r="BI84" s="82"/>
      <c r="BJ84" s="92"/>
      <c r="BK84" s="82"/>
      <c r="BL84" s="92"/>
      <c r="BM84" s="82"/>
      <c r="BN84" s="92"/>
      <c r="BO84" s="82"/>
    </row>
    <row r="85" spans="1:67" ht="29.25" customHeight="1">
      <c r="A85" s="126">
        <v>78</v>
      </c>
      <c r="B85" s="121" t="s">
        <v>83</v>
      </c>
      <c r="C85" s="121" t="s">
        <v>259</v>
      </c>
      <c r="D85" s="1">
        <v>42486</v>
      </c>
      <c r="E85" s="121" t="s">
        <v>52</v>
      </c>
      <c r="F85" s="121" t="s">
        <v>60</v>
      </c>
      <c r="G85" s="122" t="s">
        <v>462</v>
      </c>
      <c r="H85" s="122" t="str">
        <f t="shared" si="14"/>
        <v>한국만화박물관 4D상영관 라이더 의자 수리</v>
      </c>
      <c r="I85" s="122" t="s">
        <v>463</v>
      </c>
      <c r="J85" s="18">
        <v>4015000</v>
      </c>
      <c r="K85" s="125"/>
      <c r="L85" s="122"/>
      <c r="M85" s="122"/>
      <c r="N85" s="121"/>
      <c r="O85" s="121"/>
      <c r="P85" s="121"/>
      <c r="Q85" s="121"/>
      <c r="R85" s="59"/>
      <c r="S85" s="40"/>
      <c r="T85" s="125"/>
      <c r="U85" s="122"/>
      <c r="V85" s="122"/>
      <c r="W85" s="122"/>
      <c r="X85" s="40"/>
      <c r="Y85" s="125"/>
      <c r="Z85" s="122" t="s">
        <v>380</v>
      </c>
      <c r="AA85" s="121" t="s">
        <v>381</v>
      </c>
      <c r="AB85" s="122" t="s">
        <v>382</v>
      </c>
      <c r="AC85" s="122"/>
      <c r="AD85" s="1">
        <v>42488</v>
      </c>
      <c r="AE85" s="1">
        <v>42488</v>
      </c>
      <c r="AF85" s="1">
        <v>42489</v>
      </c>
      <c r="AG85" s="18">
        <v>3630000</v>
      </c>
      <c r="AH85" s="61">
        <f t="shared" si="15"/>
        <v>0.90410958904109584</v>
      </c>
      <c r="AI85" s="121"/>
      <c r="AJ85" s="48"/>
      <c r="AK85" s="121"/>
      <c r="AL85" s="121"/>
      <c r="AM85" s="121"/>
      <c r="AN85" s="123"/>
      <c r="AO85" s="121"/>
      <c r="AP85" s="14"/>
      <c r="AQ85" s="126" t="str">
        <f t="shared" si="12"/>
        <v>김현재</v>
      </c>
      <c r="AR85" s="16">
        <v>42488</v>
      </c>
      <c r="AS85" s="16">
        <v>42489</v>
      </c>
      <c r="AT85" s="7"/>
      <c r="AU85" s="14"/>
      <c r="AV85" s="16">
        <v>42502</v>
      </c>
      <c r="AW85" s="14">
        <f t="shared" si="16"/>
        <v>3630000</v>
      </c>
      <c r="AX85" s="92"/>
      <c r="AY85" s="82"/>
      <c r="AZ85" s="92"/>
      <c r="BA85" s="82"/>
      <c r="BB85" s="92"/>
      <c r="BC85" s="82"/>
      <c r="BD85" s="92"/>
      <c r="BE85" s="82"/>
      <c r="BF85" s="92"/>
      <c r="BG85" s="82"/>
      <c r="BH85" s="92"/>
      <c r="BI85" s="82"/>
      <c r="BJ85" s="92"/>
      <c r="BK85" s="82"/>
      <c r="BL85" s="92"/>
      <c r="BM85" s="82"/>
      <c r="BN85" s="92"/>
      <c r="BO85" s="82"/>
    </row>
    <row r="86" spans="1:67" ht="29.25" customHeight="1">
      <c r="A86" s="126">
        <v>79</v>
      </c>
      <c r="B86" s="121" t="s">
        <v>393</v>
      </c>
      <c r="C86" s="121" t="s">
        <v>425</v>
      </c>
      <c r="D86" s="1">
        <v>42487</v>
      </c>
      <c r="E86" s="121" t="s">
        <v>52</v>
      </c>
      <c r="F86" s="121" t="s">
        <v>60</v>
      </c>
      <c r="G86" s="122" t="s">
        <v>464</v>
      </c>
      <c r="H86" s="122" t="str">
        <f t="shared" si="14"/>
        <v>제19회 부천국제만화축제 사전홍보영상 제작</v>
      </c>
      <c r="I86" s="122" t="s">
        <v>465</v>
      </c>
      <c r="J86" s="18">
        <v>2100000</v>
      </c>
      <c r="K86" s="125"/>
      <c r="L86" s="122"/>
      <c r="M86" s="122"/>
      <c r="N86" s="121"/>
      <c r="O86" s="121"/>
      <c r="P86" s="121"/>
      <c r="Q86" s="121"/>
      <c r="R86" s="59"/>
      <c r="S86" s="40"/>
      <c r="T86" s="125"/>
      <c r="U86" s="122"/>
      <c r="V86" s="122"/>
      <c r="W86" s="122"/>
      <c r="X86" s="40"/>
      <c r="Y86" s="125"/>
      <c r="Z86" s="122" t="s">
        <v>255</v>
      </c>
      <c r="AA86" s="126" t="s">
        <v>256</v>
      </c>
      <c r="AB86" s="122" t="s">
        <v>257</v>
      </c>
      <c r="AC86" s="122"/>
      <c r="AD86" s="1">
        <v>42489</v>
      </c>
      <c r="AE86" s="1">
        <v>42489</v>
      </c>
      <c r="AF86" s="1">
        <v>42492</v>
      </c>
      <c r="AG86" s="18">
        <v>2000000</v>
      </c>
      <c r="AH86" s="61">
        <f t="shared" si="15"/>
        <v>0.95238095238095233</v>
      </c>
      <c r="AI86" s="121"/>
      <c r="AJ86" s="48"/>
      <c r="AK86" s="121"/>
      <c r="AL86" s="121"/>
      <c r="AM86" s="121"/>
      <c r="AN86" s="123"/>
      <c r="AO86" s="121"/>
      <c r="AP86" s="14"/>
      <c r="AQ86" s="126" t="str">
        <f t="shared" si="12"/>
        <v>박혜수</v>
      </c>
      <c r="AR86" s="16">
        <v>42492</v>
      </c>
      <c r="AS86" s="16">
        <v>42494</v>
      </c>
      <c r="AT86" s="7"/>
      <c r="AU86" s="14"/>
      <c r="AV86" s="16">
        <v>42499</v>
      </c>
      <c r="AW86" s="14">
        <f t="shared" si="16"/>
        <v>2000000</v>
      </c>
      <c r="AX86" s="92"/>
      <c r="AY86" s="82"/>
      <c r="AZ86" s="92"/>
      <c r="BA86" s="82"/>
      <c r="BB86" s="92"/>
      <c r="BC86" s="82"/>
      <c r="BD86" s="92"/>
      <c r="BE86" s="82"/>
      <c r="BF86" s="92"/>
      <c r="BG86" s="82"/>
      <c r="BH86" s="92"/>
      <c r="BI86" s="82"/>
      <c r="BJ86" s="92"/>
      <c r="BK86" s="82"/>
      <c r="BL86" s="92"/>
      <c r="BM86" s="82"/>
      <c r="BN86" s="92"/>
      <c r="BO86" s="82"/>
    </row>
    <row r="87" spans="1:67" ht="29.25" customHeight="1">
      <c r="A87" s="126">
        <v>80</v>
      </c>
      <c r="B87" s="121" t="s">
        <v>83</v>
      </c>
      <c r="C87" s="121" t="s">
        <v>205</v>
      </c>
      <c r="D87" s="1">
        <v>42487</v>
      </c>
      <c r="E87" s="121" t="s">
        <v>91</v>
      </c>
      <c r="F87" s="121" t="s">
        <v>60</v>
      </c>
      <c r="G87" s="122" t="s">
        <v>466</v>
      </c>
      <c r="H87" s="122" t="str">
        <f t="shared" si="14"/>
        <v>기획전시 「소녀, 순정을 그리다」 도록 제작</v>
      </c>
      <c r="I87" s="122" t="s">
        <v>467</v>
      </c>
      <c r="J87" s="18">
        <v>8300000</v>
      </c>
      <c r="K87" s="125"/>
      <c r="L87" s="122"/>
      <c r="M87" s="122"/>
      <c r="N87" s="121"/>
      <c r="O87" s="121"/>
      <c r="P87" s="121"/>
      <c r="Q87" s="121"/>
      <c r="R87" s="59"/>
      <c r="S87" s="40"/>
      <c r="T87" s="125"/>
      <c r="U87" s="122"/>
      <c r="V87" s="122"/>
      <c r="W87" s="122"/>
      <c r="X87" s="40"/>
      <c r="Y87" s="125"/>
      <c r="Z87" s="122" t="s">
        <v>179</v>
      </c>
      <c r="AA87" s="121" t="s">
        <v>180</v>
      </c>
      <c r="AB87" s="122" t="s">
        <v>181</v>
      </c>
      <c r="AC87" s="122"/>
      <c r="AD87" s="1">
        <v>42489</v>
      </c>
      <c r="AE87" s="1"/>
      <c r="AF87" s="1">
        <v>42494</v>
      </c>
      <c r="AG87" s="18">
        <v>7822000</v>
      </c>
      <c r="AH87" s="61">
        <f t="shared" si="15"/>
        <v>0.94240963855421689</v>
      </c>
      <c r="AI87" s="121"/>
      <c r="AJ87" s="48"/>
      <c r="AK87" s="121"/>
      <c r="AL87" s="121"/>
      <c r="AM87" s="121"/>
      <c r="AN87" s="123"/>
      <c r="AO87" s="121"/>
      <c r="AP87" s="14"/>
      <c r="AQ87" s="126" t="str">
        <f t="shared" si="12"/>
        <v>서정임</v>
      </c>
      <c r="AR87" s="16">
        <v>42494</v>
      </c>
      <c r="AS87" s="16">
        <v>42494</v>
      </c>
      <c r="AT87" s="7"/>
      <c r="AU87" s="14"/>
      <c r="AV87" s="16">
        <v>42509</v>
      </c>
      <c r="AW87" s="14">
        <f t="shared" si="16"/>
        <v>7822000</v>
      </c>
      <c r="AX87" s="92"/>
      <c r="AY87" s="82"/>
      <c r="AZ87" s="92"/>
      <c r="BA87" s="82"/>
      <c r="BB87" s="92"/>
      <c r="BC87" s="82"/>
      <c r="BD87" s="92"/>
      <c r="BE87" s="82"/>
      <c r="BF87" s="92"/>
      <c r="BG87" s="82"/>
      <c r="BH87" s="92"/>
      <c r="BI87" s="82"/>
      <c r="BJ87" s="92"/>
      <c r="BK87" s="82"/>
      <c r="BL87" s="92"/>
      <c r="BM87" s="82"/>
      <c r="BN87" s="92"/>
      <c r="BO87" s="82"/>
    </row>
    <row r="88" spans="1:67" ht="29.25" customHeight="1">
      <c r="A88" s="126">
        <v>81</v>
      </c>
      <c r="B88" s="121" t="s">
        <v>83</v>
      </c>
      <c r="C88" s="121" t="s">
        <v>205</v>
      </c>
      <c r="D88" s="1">
        <v>42488</v>
      </c>
      <c r="E88" s="121" t="s">
        <v>91</v>
      </c>
      <c r="F88" s="121" t="s">
        <v>60</v>
      </c>
      <c r="G88" s="122" t="s">
        <v>468</v>
      </c>
      <c r="H88" s="122" t="str">
        <f t="shared" si="14"/>
        <v>기획전시 「소녀, 순정을 그리다」 전시용 액자 구입</v>
      </c>
      <c r="I88" s="122" t="s">
        <v>469</v>
      </c>
      <c r="J88" s="18">
        <v>7950000</v>
      </c>
      <c r="K88" s="125"/>
      <c r="L88" s="122"/>
      <c r="M88" s="122"/>
      <c r="N88" s="121"/>
      <c r="O88" s="121"/>
      <c r="P88" s="121"/>
      <c r="Q88" s="121"/>
      <c r="R88" s="59"/>
      <c r="S88" s="40"/>
      <c r="T88" s="125"/>
      <c r="U88" s="122"/>
      <c r="V88" s="122"/>
      <c r="W88" s="122"/>
      <c r="X88" s="40"/>
      <c r="Y88" s="125"/>
      <c r="Z88" s="122" t="s">
        <v>470</v>
      </c>
      <c r="AA88" s="121" t="s">
        <v>471</v>
      </c>
      <c r="AB88" s="122" t="s">
        <v>472</v>
      </c>
      <c r="AC88" s="122"/>
      <c r="AD88" s="1">
        <v>42489</v>
      </c>
      <c r="AE88" s="1"/>
      <c r="AF88" s="1">
        <v>42494</v>
      </c>
      <c r="AG88" s="18">
        <v>7393500</v>
      </c>
      <c r="AH88" s="61">
        <f t="shared" si="15"/>
        <v>0.93</v>
      </c>
      <c r="AI88" s="121"/>
      <c r="AJ88" s="48"/>
      <c r="AK88" s="121"/>
      <c r="AL88" s="121"/>
      <c r="AM88" s="121"/>
      <c r="AN88" s="123"/>
      <c r="AO88" s="121"/>
      <c r="AP88" s="14"/>
      <c r="AQ88" s="126" t="str">
        <f t="shared" si="12"/>
        <v>서정임</v>
      </c>
      <c r="AR88" s="16">
        <v>42494</v>
      </c>
      <c r="AS88" s="16">
        <v>42494</v>
      </c>
      <c r="AT88" s="7"/>
      <c r="AU88" s="14"/>
      <c r="AV88" s="16">
        <v>42509</v>
      </c>
      <c r="AW88" s="14">
        <f t="shared" si="16"/>
        <v>7393500</v>
      </c>
      <c r="AX88" s="107"/>
      <c r="AY88" s="82"/>
      <c r="AZ88" s="92"/>
      <c r="BA88" s="82"/>
      <c r="BB88" s="92"/>
      <c r="BC88" s="82"/>
      <c r="BD88" s="92"/>
      <c r="BE88" s="82"/>
      <c r="BF88" s="92"/>
      <c r="BG88" s="82"/>
      <c r="BH88" s="92"/>
      <c r="BI88" s="82"/>
      <c r="BJ88" s="92"/>
      <c r="BK88" s="82"/>
      <c r="BL88" s="92"/>
      <c r="BM88" s="82"/>
      <c r="BN88" s="92"/>
      <c r="BO88" s="82"/>
    </row>
    <row r="89" spans="1:67" ht="29.25" customHeight="1">
      <c r="A89" s="126">
        <v>82</v>
      </c>
      <c r="B89" s="121" t="s">
        <v>75</v>
      </c>
      <c r="C89" s="121" t="s">
        <v>103</v>
      </c>
      <c r="D89" s="1">
        <v>42488</v>
      </c>
      <c r="E89" s="121" t="s">
        <v>52</v>
      </c>
      <c r="F89" s="121" t="s">
        <v>60</v>
      </c>
      <c r="G89" s="122" t="s">
        <v>473</v>
      </c>
      <c r="H89" s="122" t="str">
        <f t="shared" si="14"/>
        <v>한국만화영상진흥원 홈페이지 내 전자견적 제출 시스템 구축</v>
      </c>
      <c r="I89" s="122" t="s">
        <v>474</v>
      </c>
      <c r="J89" s="18">
        <v>2464080</v>
      </c>
      <c r="K89" s="125"/>
      <c r="L89" s="122"/>
      <c r="M89" s="122"/>
      <c r="N89" s="121"/>
      <c r="O89" s="121"/>
      <c r="P89" s="121"/>
      <c r="Q89" s="121"/>
      <c r="R89" s="59"/>
      <c r="S89" s="40"/>
      <c r="T89" s="125"/>
      <c r="U89" s="122"/>
      <c r="V89" s="122"/>
      <c r="W89" s="122"/>
      <c r="X89" s="40"/>
      <c r="Y89" s="125"/>
      <c r="Z89" s="122" t="s">
        <v>106</v>
      </c>
      <c r="AA89" s="133" t="s">
        <v>915</v>
      </c>
      <c r="AB89" s="122" t="s">
        <v>107</v>
      </c>
      <c r="AC89" s="122"/>
      <c r="AD89" s="1">
        <v>42489</v>
      </c>
      <c r="AE89" s="1">
        <v>42489</v>
      </c>
      <c r="AF89" s="1">
        <v>42509</v>
      </c>
      <c r="AG89" s="18">
        <v>2079000</v>
      </c>
      <c r="AH89" s="61">
        <f t="shared" si="15"/>
        <v>0.84372260640888286</v>
      </c>
      <c r="AI89" s="121"/>
      <c r="AJ89" s="48"/>
      <c r="AK89" s="121"/>
      <c r="AL89" s="121"/>
      <c r="AM89" s="121"/>
      <c r="AN89" s="123"/>
      <c r="AO89" s="121"/>
      <c r="AP89" s="14"/>
      <c r="AQ89" s="126" t="str">
        <f t="shared" si="12"/>
        <v>이인철</v>
      </c>
      <c r="AR89" s="16">
        <v>42508</v>
      </c>
      <c r="AS89" s="16">
        <v>42509</v>
      </c>
      <c r="AT89" s="7"/>
      <c r="AU89" s="14"/>
      <c r="AV89" s="16">
        <v>42514</v>
      </c>
      <c r="AW89" s="14">
        <f t="shared" si="16"/>
        <v>2079000</v>
      </c>
      <c r="AX89" s="92"/>
      <c r="AY89" s="82"/>
      <c r="AZ89" s="92"/>
      <c r="BA89" s="82"/>
      <c r="BB89" s="92"/>
      <c r="BC89" s="82"/>
      <c r="BD89" s="92"/>
      <c r="BE89" s="82"/>
      <c r="BF89" s="92"/>
      <c r="BG89" s="82"/>
      <c r="BH89" s="92"/>
      <c r="BI89" s="82"/>
      <c r="BJ89" s="92"/>
      <c r="BK89" s="82"/>
      <c r="BL89" s="92"/>
      <c r="BM89" s="82"/>
      <c r="BN89" s="92"/>
      <c r="BO89" s="82"/>
    </row>
    <row r="90" spans="1:67" ht="29.25" customHeight="1">
      <c r="A90" s="126">
        <v>83</v>
      </c>
      <c r="B90" s="121" t="s">
        <v>83</v>
      </c>
      <c r="C90" s="121" t="s">
        <v>176</v>
      </c>
      <c r="D90" s="1">
        <v>42489</v>
      </c>
      <c r="E90" s="121" t="s">
        <v>91</v>
      </c>
      <c r="F90" s="121" t="s">
        <v>60</v>
      </c>
      <c r="G90" s="122" t="s">
        <v>475</v>
      </c>
      <c r="H90" s="122" t="str">
        <f t="shared" si="14"/>
        <v>한국만화박물관 입장권 띠지 제작</v>
      </c>
      <c r="I90" s="122" t="s">
        <v>476</v>
      </c>
      <c r="J90" s="18">
        <v>2700000</v>
      </c>
      <c r="K90" s="125"/>
      <c r="L90" s="122"/>
      <c r="M90" s="122"/>
      <c r="N90" s="121"/>
      <c r="O90" s="121"/>
      <c r="P90" s="121"/>
      <c r="Q90" s="121"/>
      <c r="R90" s="59"/>
      <c r="S90" s="40"/>
      <c r="T90" s="125"/>
      <c r="U90" s="122"/>
      <c r="V90" s="122"/>
      <c r="W90" s="122"/>
      <c r="X90" s="40"/>
      <c r="Y90" s="125"/>
      <c r="Z90" s="122" t="s">
        <v>477</v>
      </c>
      <c r="AA90" s="121" t="s">
        <v>478</v>
      </c>
      <c r="AB90" s="122" t="s">
        <v>479</v>
      </c>
      <c r="AC90" s="122"/>
      <c r="AD90" s="1">
        <v>42492</v>
      </c>
      <c r="AE90" s="1"/>
      <c r="AF90" s="1">
        <v>42494</v>
      </c>
      <c r="AG90" s="18">
        <v>2100000</v>
      </c>
      <c r="AH90" s="61">
        <f t="shared" si="15"/>
        <v>0.77777777777777779</v>
      </c>
      <c r="AI90" s="121"/>
      <c r="AJ90" s="48"/>
      <c r="AK90" s="121"/>
      <c r="AL90" s="121"/>
      <c r="AM90" s="121"/>
      <c r="AN90" s="123"/>
      <c r="AO90" s="121"/>
      <c r="AP90" s="14"/>
      <c r="AQ90" s="126" t="str">
        <f t="shared" si="12"/>
        <v>방희정</v>
      </c>
      <c r="AR90" s="16">
        <v>42494</v>
      </c>
      <c r="AS90" s="16">
        <v>42494</v>
      </c>
      <c r="AT90" s="7"/>
      <c r="AU90" s="14"/>
      <c r="AV90" s="16">
        <v>42502</v>
      </c>
      <c r="AW90" s="14">
        <f t="shared" si="16"/>
        <v>2100000</v>
      </c>
      <c r="AX90" s="92"/>
      <c r="AY90" s="82"/>
      <c r="AZ90" s="92"/>
      <c r="BA90" s="82"/>
      <c r="BB90" s="92"/>
      <c r="BC90" s="82"/>
      <c r="BD90" s="92"/>
      <c r="BE90" s="82"/>
      <c r="BF90" s="92"/>
      <c r="BG90" s="82"/>
      <c r="BH90" s="92"/>
      <c r="BI90" s="82"/>
      <c r="BJ90" s="92"/>
      <c r="BK90" s="82"/>
      <c r="BL90" s="92"/>
      <c r="BM90" s="82"/>
      <c r="BN90" s="92"/>
      <c r="BO90" s="82"/>
    </row>
    <row r="91" spans="1:67" ht="29.25" customHeight="1">
      <c r="A91" s="126">
        <v>84</v>
      </c>
      <c r="B91" s="121" t="s">
        <v>83</v>
      </c>
      <c r="C91" s="121" t="s">
        <v>205</v>
      </c>
      <c r="D91" s="1">
        <v>42492</v>
      </c>
      <c r="E91" s="121" t="s">
        <v>52</v>
      </c>
      <c r="F91" s="121" t="s">
        <v>60</v>
      </c>
      <c r="G91" s="122" t="s">
        <v>491</v>
      </c>
      <c r="H91" s="122" t="str">
        <f t="shared" si="14"/>
        <v>기획전시 「소녀, 순정을 그리다」 전시설치용역</v>
      </c>
      <c r="I91" s="122" t="s">
        <v>332</v>
      </c>
      <c r="J91" s="18">
        <v>17826000</v>
      </c>
      <c r="K91" s="125"/>
      <c r="L91" s="122"/>
      <c r="M91" s="122"/>
      <c r="N91" s="121"/>
      <c r="O91" s="121"/>
      <c r="P91" s="121"/>
      <c r="Q91" s="121"/>
      <c r="R91" s="59"/>
      <c r="S91" s="40"/>
      <c r="T91" s="125"/>
      <c r="U91" s="122"/>
      <c r="V91" s="122"/>
      <c r="W91" s="122"/>
      <c r="X91" s="40"/>
      <c r="Y91" s="125"/>
      <c r="Z91" s="122" t="s">
        <v>305</v>
      </c>
      <c r="AA91" s="121" t="s">
        <v>306</v>
      </c>
      <c r="AB91" s="122" t="s">
        <v>367</v>
      </c>
      <c r="AC91" s="122"/>
      <c r="AD91" s="1">
        <v>42492</v>
      </c>
      <c r="AE91" s="1">
        <v>42492</v>
      </c>
      <c r="AF91" s="1">
        <v>42501</v>
      </c>
      <c r="AG91" s="18">
        <v>17260000</v>
      </c>
      <c r="AH91" s="61">
        <f t="shared" si="15"/>
        <v>0.96824862560305169</v>
      </c>
      <c r="AI91" s="121"/>
      <c r="AJ91" s="48"/>
      <c r="AK91" s="121"/>
      <c r="AL91" s="121"/>
      <c r="AM91" s="121"/>
      <c r="AN91" s="123"/>
      <c r="AO91" s="121"/>
      <c r="AP91" s="14"/>
      <c r="AQ91" s="126" t="str">
        <f t="shared" si="12"/>
        <v>서정임</v>
      </c>
      <c r="AR91" s="16">
        <v>42501</v>
      </c>
      <c r="AS91" s="16">
        <v>42503</v>
      </c>
      <c r="AT91" s="7"/>
      <c r="AU91" s="14"/>
      <c r="AV91" s="16">
        <v>42509</v>
      </c>
      <c r="AW91" s="14">
        <f t="shared" si="16"/>
        <v>17260000</v>
      </c>
      <c r="AX91" s="92"/>
      <c r="AY91" s="82"/>
      <c r="AZ91" s="92"/>
      <c r="BA91" s="82"/>
      <c r="BB91" s="92"/>
      <c r="BC91" s="82"/>
      <c r="BD91" s="92"/>
      <c r="BE91" s="82"/>
      <c r="BF91" s="92"/>
      <c r="BG91" s="82"/>
      <c r="BH91" s="92"/>
      <c r="BI91" s="82"/>
      <c r="BJ91" s="92"/>
      <c r="BK91" s="82"/>
      <c r="BL91" s="92"/>
      <c r="BM91" s="82"/>
      <c r="BN91" s="92"/>
      <c r="BO91" s="82"/>
    </row>
    <row r="92" spans="1:67" ht="29.25" customHeight="1">
      <c r="A92" s="126">
        <v>85</v>
      </c>
      <c r="B92" s="121" t="s">
        <v>505</v>
      </c>
      <c r="C92" s="121" t="s">
        <v>90</v>
      </c>
      <c r="D92" s="1">
        <v>42465</v>
      </c>
      <c r="E92" s="121" t="s">
        <v>52</v>
      </c>
      <c r="F92" s="121" t="s">
        <v>238</v>
      </c>
      <c r="G92" s="122" t="s">
        <v>506</v>
      </c>
      <c r="H92" s="122" t="str">
        <f t="shared" si="14"/>
        <v>만화애니 활용 도시활성화를 위한 만화아트마켓 사업 기획 및 운영 용역</v>
      </c>
      <c r="I92" s="122" t="s">
        <v>507</v>
      </c>
      <c r="J92" s="18">
        <v>40000000</v>
      </c>
      <c r="K92" s="125">
        <v>42479</v>
      </c>
      <c r="L92" s="122"/>
      <c r="M92" s="20"/>
      <c r="N92" s="121" t="s">
        <v>242</v>
      </c>
      <c r="O92" s="121" t="s">
        <v>117</v>
      </c>
      <c r="P92" s="121" t="s">
        <v>118</v>
      </c>
      <c r="Q92" s="121" t="s">
        <v>243</v>
      </c>
      <c r="R92" s="42">
        <v>40000000</v>
      </c>
      <c r="S92" s="42">
        <v>40000000</v>
      </c>
      <c r="T92" s="125">
        <v>42489</v>
      </c>
      <c r="U92" s="122">
        <v>2</v>
      </c>
      <c r="V92" s="122" t="s">
        <v>508</v>
      </c>
      <c r="W92" s="122" t="s">
        <v>509</v>
      </c>
      <c r="X92" s="40">
        <v>39000000</v>
      </c>
      <c r="Y92" s="125">
        <v>42489</v>
      </c>
      <c r="Z92" s="122" t="s">
        <v>508</v>
      </c>
      <c r="AA92" s="121" t="s">
        <v>510</v>
      </c>
      <c r="AB92" s="122" t="s">
        <v>509</v>
      </c>
      <c r="AC92" s="122">
        <v>1</v>
      </c>
      <c r="AD92" s="1">
        <v>42494</v>
      </c>
      <c r="AE92" s="1">
        <v>42494</v>
      </c>
      <c r="AF92" s="1">
        <v>42613</v>
      </c>
      <c r="AG92" s="18">
        <v>39000000</v>
      </c>
      <c r="AH92" s="61">
        <f>SUM(AG92/S92)</f>
        <v>0.97499999999999998</v>
      </c>
      <c r="AI92" s="121"/>
      <c r="AJ92" s="48"/>
      <c r="AK92" s="121"/>
      <c r="AL92" s="121"/>
      <c r="AM92" s="121"/>
      <c r="AN92" s="123"/>
      <c r="AO92" s="121"/>
      <c r="AP92" s="14"/>
      <c r="AQ92" s="126" t="str">
        <f t="shared" si="12"/>
        <v>배은영</v>
      </c>
      <c r="AR92" s="16">
        <v>42600</v>
      </c>
      <c r="AS92" s="16">
        <v>42601</v>
      </c>
      <c r="AT92" s="7">
        <v>42514</v>
      </c>
      <c r="AU92" s="14">
        <v>19000000</v>
      </c>
      <c r="AV92" s="16">
        <v>42607</v>
      </c>
      <c r="AW92" s="14">
        <f t="shared" si="16"/>
        <v>20000000</v>
      </c>
      <c r="AX92" s="92"/>
      <c r="AY92" s="82"/>
      <c r="AZ92" s="92"/>
      <c r="BA92" s="82"/>
      <c r="BB92" s="92"/>
      <c r="BC92" s="82"/>
      <c r="BD92" s="92"/>
      <c r="BE92" s="82"/>
      <c r="BF92" s="92"/>
      <c r="BG92" s="82"/>
      <c r="BH92" s="92"/>
      <c r="BI92" s="82"/>
      <c r="BJ92" s="92"/>
      <c r="BK92" s="82"/>
      <c r="BL92" s="92"/>
      <c r="BM92" s="82"/>
      <c r="BN92" s="92"/>
      <c r="BO92" s="82"/>
    </row>
    <row r="93" spans="1:67" ht="29.25" customHeight="1">
      <c r="A93" s="126">
        <v>86</v>
      </c>
      <c r="B93" s="121" t="s">
        <v>83</v>
      </c>
      <c r="C93" s="121" t="s">
        <v>176</v>
      </c>
      <c r="D93" s="1">
        <v>42488</v>
      </c>
      <c r="E93" s="121" t="s">
        <v>91</v>
      </c>
      <c r="F93" s="121" t="s">
        <v>60</v>
      </c>
      <c r="G93" s="122" t="s">
        <v>486</v>
      </c>
      <c r="H93" s="122" t="str">
        <f t="shared" si="14"/>
        <v>크로마키 사진인화 카트리지 구입</v>
      </c>
      <c r="I93" s="122" t="s">
        <v>487</v>
      </c>
      <c r="J93" s="18">
        <v>4880000</v>
      </c>
      <c r="K93" s="125"/>
      <c r="L93" s="122"/>
      <c r="M93" s="122"/>
      <c r="N93" s="121"/>
      <c r="O93" s="121"/>
      <c r="P93" s="121"/>
      <c r="Q93" s="121"/>
      <c r="R93" s="59"/>
      <c r="S93" s="40"/>
      <c r="T93" s="125"/>
      <c r="U93" s="122"/>
      <c r="V93" s="122"/>
      <c r="W93" s="122"/>
      <c r="X93" s="40"/>
      <c r="Y93" s="125"/>
      <c r="Z93" s="122" t="s">
        <v>488</v>
      </c>
      <c r="AA93" s="121" t="s">
        <v>489</v>
      </c>
      <c r="AB93" s="122" t="s">
        <v>490</v>
      </c>
      <c r="AC93" s="122"/>
      <c r="AD93" s="1">
        <v>42494</v>
      </c>
      <c r="AE93" s="1"/>
      <c r="AF93" s="1">
        <v>42494</v>
      </c>
      <c r="AG93" s="18">
        <v>4340000</v>
      </c>
      <c r="AH93" s="61">
        <f>SUM(AG93/J93)</f>
        <v>0.88934426229508201</v>
      </c>
      <c r="AI93" s="121"/>
      <c r="AJ93" s="48"/>
      <c r="AK93" s="121"/>
      <c r="AL93" s="121"/>
      <c r="AM93" s="121"/>
      <c r="AN93" s="123"/>
      <c r="AO93" s="121"/>
      <c r="AP93" s="14"/>
      <c r="AQ93" s="126" t="str">
        <f t="shared" si="12"/>
        <v>방희정</v>
      </c>
      <c r="AR93" s="16">
        <v>42494</v>
      </c>
      <c r="AS93" s="16">
        <v>42494</v>
      </c>
      <c r="AT93" s="7"/>
      <c r="AU93" s="14"/>
      <c r="AV93" s="16">
        <v>42509</v>
      </c>
      <c r="AW93" s="14">
        <f t="shared" si="16"/>
        <v>4340000</v>
      </c>
      <c r="AX93" s="92"/>
      <c r="AY93" s="82"/>
      <c r="AZ93" s="92"/>
      <c r="BA93" s="82"/>
      <c r="BB93" s="92"/>
      <c r="BC93" s="82"/>
      <c r="BD93" s="92"/>
      <c r="BE93" s="82"/>
      <c r="BF93" s="92"/>
      <c r="BG93" s="82"/>
      <c r="BH93" s="92"/>
      <c r="BI93" s="82"/>
      <c r="BJ93" s="92"/>
      <c r="BK93" s="82"/>
      <c r="BL93" s="92"/>
      <c r="BM93" s="82"/>
      <c r="BN93" s="92"/>
      <c r="BO93" s="82"/>
    </row>
    <row r="94" spans="1:67" ht="29.25" customHeight="1">
      <c r="A94" s="126">
        <v>87</v>
      </c>
      <c r="B94" s="121" t="s">
        <v>393</v>
      </c>
      <c r="C94" s="121" t="s">
        <v>425</v>
      </c>
      <c r="D94" s="1">
        <v>42492</v>
      </c>
      <c r="E94" s="121" t="s">
        <v>52</v>
      </c>
      <c r="F94" s="121" t="s">
        <v>60</v>
      </c>
      <c r="G94" s="122" t="s">
        <v>492</v>
      </c>
      <c r="H94" s="122" t="str">
        <f t="shared" si="14"/>
        <v>제19회 부천국제만화축제 사전 BICOF 기획 및 운영</v>
      </c>
      <c r="I94" s="122" t="s">
        <v>391</v>
      </c>
      <c r="J94" s="18">
        <v>5850000</v>
      </c>
      <c r="K94" s="125"/>
      <c r="L94" s="122"/>
      <c r="M94" s="122"/>
      <c r="N94" s="121"/>
      <c r="O94" s="121"/>
      <c r="P94" s="121"/>
      <c r="Q94" s="121"/>
      <c r="R94" s="59"/>
      <c r="S94" s="40"/>
      <c r="T94" s="125"/>
      <c r="U94" s="122"/>
      <c r="V94" s="122"/>
      <c r="W94" s="122"/>
      <c r="X94" s="40"/>
      <c r="Y94" s="125"/>
      <c r="Z94" s="122" t="s">
        <v>493</v>
      </c>
      <c r="AA94" s="121" t="s">
        <v>494</v>
      </c>
      <c r="AB94" s="122" t="s">
        <v>495</v>
      </c>
      <c r="AC94" s="122"/>
      <c r="AD94" s="1">
        <v>42494</v>
      </c>
      <c r="AE94" s="1">
        <v>42494</v>
      </c>
      <c r="AF94" s="1">
        <v>42501</v>
      </c>
      <c r="AG94" s="18">
        <v>5450000</v>
      </c>
      <c r="AH94" s="61">
        <f>SUM(AG94/J94)</f>
        <v>0.93162393162393164</v>
      </c>
      <c r="AI94" s="121"/>
      <c r="AJ94" s="48"/>
      <c r="AK94" s="121"/>
      <c r="AL94" s="121"/>
      <c r="AM94" s="121"/>
      <c r="AN94" s="123"/>
      <c r="AO94" s="121"/>
      <c r="AP94" s="14"/>
      <c r="AQ94" s="126" t="str">
        <f t="shared" si="12"/>
        <v>박혜수</v>
      </c>
      <c r="AR94" s="16">
        <v>42501</v>
      </c>
      <c r="AS94" s="16">
        <v>42503</v>
      </c>
      <c r="AT94" s="7"/>
      <c r="AU94" s="14"/>
      <c r="AV94" s="16">
        <v>42507</v>
      </c>
      <c r="AW94" s="14">
        <f t="shared" si="16"/>
        <v>5450000</v>
      </c>
      <c r="AX94" s="92"/>
      <c r="AY94" s="82"/>
      <c r="AZ94" s="92"/>
      <c r="BA94" s="82"/>
      <c r="BB94" s="92"/>
      <c r="BC94" s="82"/>
      <c r="BD94" s="92"/>
      <c r="BE94" s="82"/>
      <c r="BF94" s="92"/>
      <c r="BG94" s="82"/>
      <c r="BH94" s="92"/>
      <c r="BI94" s="82"/>
      <c r="BJ94" s="92"/>
      <c r="BK94" s="82"/>
      <c r="BL94" s="92"/>
      <c r="BM94" s="82"/>
      <c r="BN94" s="92"/>
      <c r="BO94" s="82"/>
    </row>
    <row r="95" spans="1:67" ht="29.25" customHeight="1">
      <c r="A95" s="126">
        <v>88</v>
      </c>
      <c r="B95" s="121" t="s">
        <v>75</v>
      </c>
      <c r="C95" s="121" t="s">
        <v>349</v>
      </c>
      <c r="D95" s="1">
        <v>42494</v>
      </c>
      <c r="E95" s="121" t="s">
        <v>52</v>
      </c>
      <c r="F95" s="121" t="s">
        <v>60</v>
      </c>
      <c r="G95" s="122" t="s">
        <v>551</v>
      </c>
      <c r="H95" s="122" t="str">
        <f t="shared" si="14"/>
        <v>2016년 상반기 부천만화창작스튜디오 저수조 청소</v>
      </c>
      <c r="I95" s="122" t="s">
        <v>540</v>
      </c>
      <c r="J95" s="18">
        <v>506000</v>
      </c>
      <c r="K95" s="125"/>
      <c r="L95" s="122"/>
      <c r="M95" s="122"/>
      <c r="N95" s="121"/>
      <c r="O95" s="121"/>
      <c r="P95" s="121"/>
      <c r="Q95" s="121"/>
      <c r="R95" s="59"/>
      <c r="S95" s="40"/>
      <c r="T95" s="125"/>
      <c r="U95" s="122"/>
      <c r="V95" s="122"/>
      <c r="W95" s="122"/>
      <c r="X95" s="40"/>
      <c r="Y95" s="125"/>
      <c r="Z95" s="122" t="s">
        <v>315</v>
      </c>
      <c r="AA95" s="121" t="s">
        <v>316</v>
      </c>
      <c r="AB95" s="122" t="s">
        <v>317</v>
      </c>
      <c r="AC95" s="122"/>
      <c r="AD95" s="1">
        <v>42494</v>
      </c>
      <c r="AE95" s="1">
        <v>42511</v>
      </c>
      <c r="AF95" s="1">
        <v>42511</v>
      </c>
      <c r="AG95" s="18">
        <v>462000</v>
      </c>
      <c r="AH95" s="61">
        <f>SUM(AG95/J95)</f>
        <v>0.91304347826086951</v>
      </c>
      <c r="AI95" s="121"/>
      <c r="AJ95" s="48"/>
      <c r="AK95" s="121"/>
      <c r="AL95" s="121"/>
      <c r="AM95" s="121"/>
      <c r="AN95" s="123"/>
      <c r="AO95" s="121"/>
      <c r="AP95" s="14"/>
      <c r="AQ95" s="126" t="str">
        <f t="shared" si="12"/>
        <v>정기선</v>
      </c>
      <c r="AR95" s="16">
        <v>42511</v>
      </c>
      <c r="AS95" s="16">
        <v>42511</v>
      </c>
      <c r="AT95" s="7"/>
      <c r="AU95" s="14"/>
      <c r="AV95" s="16">
        <v>42520</v>
      </c>
      <c r="AW95" s="14">
        <f t="shared" si="16"/>
        <v>462000</v>
      </c>
      <c r="AX95" s="92"/>
      <c r="AY95" s="82"/>
      <c r="AZ95" s="92"/>
      <c r="BA95" s="82"/>
      <c r="BB95" s="92"/>
      <c r="BC95" s="82"/>
      <c r="BD95" s="92"/>
      <c r="BE95" s="82"/>
      <c r="BF95" s="92"/>
      <c r="BG95" s="82"/>
      <c r="BH95" s="92"/>
      <c r="BI95" s="82"/>
      <c r="BJ95" s="92"/>
      <c r="BK95" s="82"/>
      <c r="BL95" s="92"/>
      <c r="BM95" s="82"/>
      <c r="BN95" s="92"/>
      <c r="BO95" s="82"/>
    </row>
    <row r="96" spans="1:67" ht="29.25" customHeight="1">
      <c r="A96" s="126">
        <v>89</v>
      </c>
      <c r="B96" s="121" t="s">
        <v>201</v>
      </c>
      <c r="C96" s="121" t="s">
        <v>354</v>
      </c>
      <c r="D96" s="1">
        <v>42440</v>
      </c>
      <c r="E96" s="121" t="s">
        <v>52</v>
      </c>
      <c r="F96" s="121" t="s">
        <v>238</v>
      </c>
      <c r="G96" s="122" t="s">
        <v>511</v>
      </c>
      <c r="H96" s="122" t="str">
        <f t="shared" si="14"/>
        <v>2016년 K-Comics아카데미 운영 용역</v>
      </c>
      <c r="I96" s="122" t="s">
        <v>512</v>
      </c>
      <c r="J96" s="18">
        <v>250600000</v>
      </c>
      <c r="K96" s="125">
        <v>42465</v>
      </c>
      <c r="L96" s="122"/>
      <c r="M96" s="20"/>
      <c r="N96" s="121" t="s">
        <v>242</v>
      </c>
      <c r="O96" s="121" t="s">
        <v>117</v>
      </c>
      <c r="P96" s="121" t="s">
        <v>118</v>
      </c>
      <c r="Q96" s="121" t="s">
        <v>243</v>
      </c>
      <c r="R96" s="18">
        <v>250600000</v>
      </c>
      <c r="S96" s="18">
        <v>250600000</v>
      </c>
      <c r="T96" s="125">
        <v>42475</v>
      </c>
      <c r="U96" s="122">
        <v>2</v>
      </c>
      <c r="V96" s="122" t="s">
        <v>513</v>
      </c>
      <c r="W96" s="122" t="s">
        <v>514</v>
      </c>
      <c r="X96" s="40">
        <v>213000000</v>
      </c>
      <c r="Y96" s="125">
        <v>42475</v>
      </c>
      <c r="Z96" s="122" t="s">
        <v>513</v>
      </c>
      <c r="AA96" s="121" t="s">
        <v>515</v>
      </c>
      <c r="AB96" s="122" t="s">
        <v>516</v>
      </c>
      <c r="AC96" s="122">
        <v>1</v>
      </c>
      <c r="AD96" s="1">
        <v>42500</v>
      </c>
      <c r="AE96" s="1">
        <v>42500</v>
      </c>
      <c r="AF96" s="1">
        <v>42766</v>
      </c>
      <c r="AG96" s="18">
        <v>213000000</v>
      </c>
      <c r="AH96" s="61">
        <f>SUM(AG96/S96)</f>
        <v>0.84996009577015164</v>
      </c>
      <c r="AI96" s="121"/>
      <c r="AJ96" s="48"/>
      <c r="AK96" s="121"/>
      <c r="AL96" s="121"/>
      <c r="AM96" s="121"/>
      <c r="AN96" s="123"/>
      <c r="AO96" s="121"/>
      <c r="AP96" s="14"/>
      <c r="AQ96" s="126" t="str">
        <f t="shared" si="12"/>
        <v>김보금</v>
      </c>
      <c r="AR96" s="16"/>
      <c r="AS96" s="16"/>
      <c r="AT96" s="7">
        <v>42520</v>
      </c>
      <c r="AU96" s="14">
        <v>149100000</v>
      </c>
      <c r="AV96" s="16"/>
      <c r="AW96" s="14"/>
      <c r="AX96" s="92"/>
      <c r="AY96" s="82"/>
      <c r="AZ96" s="92"/>
      <c r="BA96" s="82"/>
      <c r="BB96" s="92"/>
      <c r="BC96" s="82"/>
      <c r="BD96" s="92"/>
      <c r="BE96" s="82"/>
      <c r="BF96" s="92"/>
      <c r="BG96" s="82"/>
      <c r="BH96" s="92"/>
      <c r="BI96" s="82"/>
      <c r="BJ96" s="92"/>
      <c r="BK96" s="82"/>
      <c r="BL96" s="92"/>
      <c r="BM96" s="82"/>
      <c r="BN96" s="92"/>
      <c r="BO96" s="82"/>
    </row>
    <row r="97" spans="1:67" ht="29.25" customHeight="1">
      <c r="A97" s="126">
        <v>90</v>
      </c>
      <c r="B97" s="121" t="s">
        <v>58</v>
      </c>
      <c r="C97" s="121" t="s">
        <v>434</v>
      </c>
      <c r="D97" s="1">
        <v>42487</v>
      </c>
      <c r="E97" s="121" t="s">
        <v>52</v>
      </c>
      <c r="F97" s="121" t="s">
        <v>60</v>
      </c>
      <c r="G97" s="122" t="s">
        <v>496</v>
      </c>
      <c r="H97" s="122" t="str">
        <f t="shared" si="14"/>
        <v>국제만화가대회 사무국 외국어 전문번역(감수) 용역 단가계약</v>
      </c>
      <c r="I97" s="122" t="s">
        <v>782</v>
      </c>
      <c r="J97" s="18">
        <v>7500000</v>
      </c>
      <c r="K97" s="125"/>
      <c r="L97" s="122"/>
      <c r="M97" s="122"/>
      <c r="N97" s="121"/>
      <c r="O97" s="121"/>
      <c r="P97" s="121"/>
      <c r="Q97" s="121"/>
      <c r="R97" s="59"/>
      <c r="S97" s="40"/>
      <c r="T97" s="125"/>
      <c r="U97" s="122"/>
      <c r="V97" s="122"/>
      <c r="W97" s="122"/>
      <c r="X97" s="40"/>
      <c r="Y97" s="125"/>
      <c r="Z97" s="122" t="s">
        <v>498</v>
      </c>
      <c r="AA97" s="121" t="s">
        <v>499</v>
      </c>
      <c r="AB97" s="122" t="s">
        <v>323</v>
      </c>
      <c r="AC97" s="122"/>
      <c r="AD97" s="1">
        <v>42501</v>
      </c>
      <c r="AE97" s="1">
        <v>42501</v>
      </c>
      <c r="AF97" s="1">
        <v>42735</v>
      </c>
      <c r="AG97" s="18">
        <v>7040000</v>
      </c>
      <c r="AH97" s="61">
        <f t="shared" ref="AH97:AH103" si="17">SUM(AG97/J97)</f>
        <v>0.93866666666666665</v>
      </c>
      <c r="AI97" s="121"/>
      <c r="AJ97" s="48"/>
      <c r="AK97" s="121"/>
      <c r="AL97" s="121"/>
      <c r="AM97" s="121"/>
      <c r="AN97" s="123"/>
      <c r="AO97" s="121"/>
      <c r="AP97" s="14"/>
      <c r="AQ97" s="126" t="str">
        <f t="shared" si="12"/>
        <v>김현덕</v>
      </c>
      <c r="AR97" s="16">
        <v>42614</v>
      </c>
      <c r="AS97" s="16">
        <v>42614</v>
      </c>
      <c r="AT97" s="7"/>
      <c r="AU97" s="14"/>
      <c r="AV97" s="16">
        <v>42620</v>
      </c>
      <c r="AW97" s="14">
        <v>176880</v>
      </c>
      <c r="AX97" s="16">
        <v>42535</v>
      </c>
      <c r="AY97" s="84">
        <v>3403400</v>
      </c>
      <c r="AZ97" s="92">
        <v>42559</v>
      </c>
      <c r="BA97" s="82">
        <v>1653960</v>
      </c>
      <c r="BB97" s="92">
        <v>42590</v>
      </c>
      <c r="BC97" s="82">
        <v>1805760</v>
      </c>
      <c r="BD97" s="92"/>
      <c r="BE97" s="82"/>
      <c r="BF97" s="92"/>
      <c r="BG97" s="82"/>
      <c r="BH97" s="92"/>
      <c r="BI97" s="82"/>
      <c r="BJ97" s="92"/>
      <c r="BK97" s="82"/>
      <c r="BL97" s="92"/>
      <c r="BM97" s="82"/>
      <c r="BN97" s="92"/>
      <c r="BO97" s="82"/>
    </row>
    <row r="98" spans="1:67" ht="29.25" customHeight="1">
      <c r="A98" s="126">
        <v>91</v>
      </c>
      <c r="B98" s="121" t="s">
        <v>75</v>
      </c>
      <c r="C98" s="121" t="s">
        <v>349</v>
      </c>
      <c r="D98" s="1">
        <v>42493</v>
      </c>
      <c r="E98" s="121" t="s">
        <v>91</v>
      </c>
      <c r="F98" s="121" t="s">
        <v>60</v>
      </c>
      <c r="G98" s="122" t="s">
        <v>500</v>
      </c>
      <c r="H98" s="122" t="str">
        <f t="shared" si="14"/>
        <v>구내식당 튀김기 구입</v>
      </c>
      <c r="I98" s="122" t="s">
        <v>501</v>
      </c>
      <c r="J98" s="18">
        <v>2717000</v>
      </c>
      <c r="K98" s="125"/>
      <c r="L98" s="122"/>
      <c r="M98" s="122"/>
      <c r="N98" s="121"/>
      <c r="O98" s="121"/>
      <c r="P98" s="121"/>
      <c r="Q98" s="121"/>
      <c r="R98" s="59"/>
      <c r="S98" s="40"/>
      <c r="T98" s="125"/>
      <c r="U98" s="122"/>
      <c r="V98" s="122"/>
      <c r="W98" s="122"/>
      <c r="X98" s="40"/>
      <c r="Y98" s="125"/>
      <c r="Z98" s="122" t="s">
        <v>502</v>
      </c>
      <c r="AA98" s="121" t="s">
        <v>503</v>
      </c>
      <c r="AB98" s="122" t="s">
        <v>504</v>
      </c>
      <c r="AC98" s="122"/>
      <c r="AD98" s="1">
        <v>42501</v>
      </c>
      <c r="AE98" s="1"/>
      <c r="AF98" s="1">
        <v>42503</v>
      </c>
      <c r="AG98" s="18">
        <v>2387000</v>
      </c>
      <c r="AH98" s="61">
        <f t="shared" si="17"/>
        <v>0.87854251012145745</v>
      </c>
      <c r="AI98" s="121"/>
      <c r="AJ98" s="48"/>
      <c r="AK98" s="121"/>
      <c r="AL98" s="121"/>
      <c r="AM98" s="121"/>
      <c r="AN98" s="123"/>
      <c r="AO98" s="121"/>
      <c r="AP98" s="14"/>
      <c r="AQ98" s="126" t="str">
        <f t="shared" si="12"/>
        <v>정기선</v>
      </c>
      <c r="AR98" s="16">
        <v>42503</v>
      </c>
      <c r="AS98" s="16">
        <v>42503</v>
      </c>
      <c r="AT98" s="7"/>
      <c r="AU98" s="14"/>
      <c r="AV98" s="16">
        <v>42507</v>
      </c>
      <c r="AW98" s="14">
        <f>SUM(AG98-AU98)</f>
        <v>2387000</v>
      </c>
      <c r="AX98" s="92"/>
      <c r="AY98" s="82"/>
      <c r="AZ98" s="92"/>
      <c r="BA98" s="82"/>
      <c r="BB98" s="92"/>
      <c r="BC98" s="82"/>
      <c r="BD98" s="92"/>
      <c r="BE98" s="82"/>
      <c r="BF98" s="92"/>
      <c r="BG98" s="82"/>
      <c r="BH98" s="92"/>
      <c r="BI98" s="82"/>
      <c r="BJ98" s="92"/>
      <c r="BK98" s="82"/>
      <c r="BL98" s="92"/>
      <c r="BM98" s="82"/>
      <c r="BN98" s="92"/>
      <c r="BO98" s="82"/>
    </row>
    <row r="99" spans="1:67" ht="29.25" customHeight="1">
      <c r="A99" s="126">
        <v>92</v>
      </c>
      <c r="B99" s="121" t="s">
        <v>139</v>
      </c>
      <c r="C99" s="121" t="s">
        <v>140</v>
      </c>
      <c r="D99" s="1">
        <v>42494</v>
      </c>
      <c r="E99" s="121" t="s">
        <v>91</v>
      </c>
      <c r="F99" s="121" t="s">
        <v>60</v>
      </c>
      <c r="G99" s="122" t="s">
        <v>632</v>
      </c>
      <c r="H99" s="122" t="str">
        <f t="shared" si="14"/>
        <v>만화도서관 영상 열람기기 구입</v>
      </c>
      <c r="I99" s="122" t="s">
        <v>633</v>
      </c>
      <c r="J99" s="18">
        <v>4614000</v>
      </c>
      <c r="K99" s="125"/>
      <c r="L99" s="122"/>
      <c r="M99" s="122"/>
      <c r="N99" s="121"/>
      <c r="O99" s="121"/>
      <c r="P99" s="121"/>
      <c r="Q99" s="121"/>
      <c r="R99" s="59"/>
      <c r="S99" s="40"/>
      <c r="T99" s="125"/>
      <c r="U99" s="122"/>
      <c r="V99" s="122"/>
      <c r="W99" s="122"/>
      <c r="X99" s="40"/>
      <c r="Y99" s="125"/>
      <c r="Z99" s="122" t="s">
        <v>634</v>
      </c>
      <c r="AA99" s="121" t="s">
        <v>635</v>
      </c>
      <c r="AB99" s="122" t="s">
        <v>636</v>
      </c>
      <c r="AC99" s="122"/>
      <c r="AD99" s="1">
        <v>42503</v>
      </c>
      <c r="AE99" s="1"/>
      <c r="AF99" s="1">
        <v>42509</v>
      </c>
      <c r="AG99" s="18">
        <v>4194000</v>
      </c>
      <c r="AH99" s="61">
        <f t="shared" si="17"/>
        <v>0.90897269180754225</v>
      </c>
      <c r="AI99" s="121"/>
      <c r="AJ99" s="48"/>
      <c r="AK99" s="121"/>
      <c r="AL99" s="121"/>
      <c r="AM99" s="121"/>
      <c r="AN99" s="123"/>
      <c r="AO99" s="121"/>
      <c r="AP99" s="14"/>
      <c r="AQ99" s="126" t="str">
        <f t="shared" si="12"/>
        <v>김연희</v>
      </c>
      <c r="AR99" s="16">
        <v>42509</v>
      </c>
      <c r="AS99" s="16">
        <v>42516</v>
      </c>
      <c r="AT99" s="7"/>
      <c r="AU99" s="14"/>
      <c r="AV99" s="16">
        <v>42521</v>
      </c>
      <c r="AW99" s="14">
        <f>SUM(AG99-AU99)</f>
        <v>4194000</v>
      </c>
      <c r="AX99" s="92"/>
      <c r="AY99" s="82"/>
      <c r="AZ99" s="92"/>
      <c r="BA99" s="82"/>
      <c r="BB99" s="92"/>
      <c r="BC99" s="82"/>
      <c r="BD99" s="92"/>
      <c r="BE99" s="82"/>
      <c r="BF99" s="92"/>
      <c r="BG99" s="82"/>
      <c r="BH99" s="92"/>
      <c r="BI99" s="82"/>
      <c r="BJ99" s="92"/>
      <c r="BK99" s="82"/>
      <c r="BL99" s="92"/>
      <c r="BM99" s="82"/>
      <c r="BN99" s="92"/>
      <c r="BO99" s="82"/>
    </row>
    <row r="100" spans="1:67" ht="29.25" customHeight="1">
      <c r="A100" s="126">
        <v>93</v>
      </c>
      <c r="B100" s="121" t="s">
        <v>393</v>
      </c>
      <c r="C100" s="121" t="s">
        <v>425</v>
      </c>
      <c r="D100" s="1">
        <v>42502</v>
      </c>
      <c r="E100" s="121" t="s">
        <v>52</v>
      </c>
      <c r="F100" s="121" t="s">
        <v>60</v>
      </c>
      <c r="G100" s="122" t="s">
        <v>518</v>
      </c>
      <c r="H100" s="122" t="str">
        <f t="shared" si="14"/>
        <v>제19회 부천국제만화축제 트레일러 제작 용역</v>
      </c>
      <c r="I100" s="122" t="s">
        <v>519</v>
      </c>
      <c r="J100" s="18">
        <v>7300000</v>
      </c>
      <c r="K100" s="125"/>
      <c r="L100" s="122"/>
      <c r="M100" s="122"/>
      <c r="N100" s="121"/>
      <c r="O100" s="121"/>
      <c r="P100" s="121"/>
      <c r="Q100" s="121"/>
      <c r="R100" s="59"/>
      <c r="S100" s="40"/>
      <c r="T100" s="125"/>
      <c r="U100" s="122"/>
      <c r="V100" s="122"/>
      <c r="W100" s="122"/>
      <c r="X100" s="40"/>
      <c r="Y100" s="125"/>
      <c r="Z100" s="122" t="s">
        <v>520</v>
      </c>
      <c r="AA100" s="121" t="s">
        <v>521</v>
      </c>
      <c r="AB100" s="122" t="s">
        <v>522</v>
      </c>
      <c r="AC100" s="122"/>
      <c r="AD100" s="1">
        <v>42508</v>
      </c>
      <c r="AE100" s="1">
        <v>42508</v>
      </c>
      <c r="AF100" s="1">
        <v>42535</v>
      </c>
      <c r="AG100" s="18">
        <v>7000000</v>
      </c>
      <c r="AH100" s="61">
        <f t="shared" si="17"/>
        <v>0.95890410958904104</v>
      </c>
      <c r="AI100" s="121"/>
      <c r="AJ100" s="48"/>
      <c r="AK100" s="121"/>
      <c r="AL100" s="121"/>
      <c r="AM100" s="121"/>
      <c r="AN100" s="123"/>
      <c r="AO100" s="121"/>
      <c r="AP100" s="14"/>
      <c r="AQ100" s="126" t="str">
        <f t="shared" si="12"/>
        <v>박혜수</v>
      </c>
      <c r="AR100" s="16">
        <v>42535</v>
      </c>
      <c r="AS100" s="16">
        <v>42545</v>
      </c>
      <c r="AT100" s="7"/>
      <c r="AU100" s="14"/>
      <c r="AV100" s="16">
        <v>42551</v>
      </c>
      <c r="AW100" s="14">
        <f>SUM(AG100-AU100)</f>
        <v>7000000</v>
      </c>
      <c r="AX100" s="92"/>
      <c r="AY100" s="82"/>
      <c r="AZ100" s="92"/>
      <c r="BA100" s="82"/>
      <c r="BB100" s="92"/>
      <c r="BC100" s="82"/>
      <c r="BD100" s="92"/>
      <c r="BE100" s="82"/>
      <c r="BF100" s="92"/>
      <c r="BG100" s="82"/>
      <c r="BH100" s="92"/>
      <c r="BI100" s="82"/>
      <c r="BJ100" s="92"/>
      <c r="BK100" s="82"/>
      <c r="BL100" s="92"/>
      <c r="BM100" s="82"/>
      <c r="BN100" s="92"/>
      <c r="BO100" s="82"/>
    </row>
    <row r="101" spans="1:67" ht="29.25" customHeight="1">
      <c r="A101" s="126">
        <v>94</v>
      </c>
      <c r="B101" s="121" t="s">
        <v>201</v>
      </c>
      <c r="C101" s="121" t="s">
        <v>202</v>
      </c>
      <c r="D101" s="1">
        <v>42502</v>
      </c>
      <c r="E101" s="121" t="s">
        <v>52</v>
      </c>
      <c r="F101" s="121" t="s">
        <v>60</v>
      </c>
      <c r="G101" s="122" t="s">
        <v>523</v>
      </c>
      <c r="H101" s="122" t="str">
        <f t="shared" si="14"/>
        <v>2016 현장형 창조인재 양성사업 선정자 회계관리 및 자문용역</v>
      </c>
      <c r="I101" s="122" t="s">
        <v>524</v>
      </c>
      <c r="J101" s="18">
        <v>6545000</v>
      </c>
      <c r="K101" s="125"/>
      <c r="L101" s="122"/>
      <c r="M101" s="122"/>
      <c r="N101" s="121"/>
      <c r="O101" s="121"/>
      <c r="P101" s="121"/>
      <c r="Q101" s="121"/>
      <c r="R101" s="59"/>
      <c r="S101" s="40"/>
      <c r="T101" s="125"/>
      <c r="U101" s="122"/>
      <c r="V101" s="122"/>
      <c r="W101" s="122"/>
      <c r="X101" s="40"/>
      <c r="Y101" s="125"/>
      <c r="Z101" s="122" t="s">
        <v>795</v>
      </c>
      <c r="AA101" s="121" t="s">
        <v>796</v>
      </c>
      <c r="AB101" s="122" t="s">
        <v>527</v>
      </c>
      <c r="AC101" s="122"/>
      <c r="AD101" s="1">
        <v>42509</v>
      </c>
      <c r="AE101" s="1">
        <v>42509</v>
      </c>
      <c r="AF101" s="1">
        <v>42735</v>
      </c>
      <c r="AG101" s="18">
        <v>6020000</v>
      </c>
      <c r="AH101" s="61">
        <f t="shared" si="17"/>
        <v>0.9197860962566845</v>
      </c>
      <c r="AI101" s="121" t="s">
        <v>583</v>
      </c>
      <c r="AJ101" s="48">
        <v>42541</v>
      </c>
      <c r="AK101" s="121" t="s">
        <v>584</v>
      </c>
      <c r="AL101" s="121"/>
      <c r="AM101" s="121"/>
      <c r="AN101" s="123"/>
      <c r="AO101" s="121"/>
      <c r="AP101" s="14">
        <v>9116000</v>
      </c>
      <c r="AQ101" s="126" t="str">
        <f t="shared" si="12"/>
        <v>김태훈</v>
      </c>
      <c r="AR101" s="16"/>
      <c r="AS101" s="16"/>
      <c r="AT101" s="7"/>
      <c r="AU101" s="14"/>
      <c r="AV101" s="16"/>
      <c r="AW101" s="14"/>
      <c r="AX101" s="16">
        <v>42535</v>
      </c>
      <c r="AY101" s="84">
        <v>860000</v>
      </c>
      <c r="AZ101" s="92">
        <v>42566</v>
      </c>
      <c r="BA101" s="82">
        <v>1376000</v>
      </c>
      <c r="BB101" s="92">
        <v>42594</v>
      </c>
      <c r="BC101" s="82">
        <v>1376000</v>
      </c>
      <c r="BD101" s="92">
        <v>42640</v>
      </c>
      <c r="BE101" s="82">
        <v>1376000</v>
      </c>
      <c r="BF101" s="92">
        <v>42664</v>
      </c>
      <c r="BG101" s="82">
        <v>1376000</v>
      </c>
      <c r="BH101" s="92"/>
      <c r="BI101" s="82"/>
      <c r="BJ101" s="92"/>
      <c r="BK101" s="82"/>
      <c r="BL101" s="92"/>
      <c r="BM101" s="82"/>
      <c r="BN101" s="92"/>
      <c r="BO101" s="82"/>
    </row>
    <row r="102" spans="1:67" ht="29.25" customHeight="1">
      <c r="A102" s="126">
        <v>95</v>
      </c>
      <c r="B102" s="121" t="s">
        <v>58</v>
      </c>
      <c r="C102" s="121" t="s">
        <v>65</v>
      </c>
      <c r="D102" s="1">
        <v>42507</v>
      </c>
      <c r="E102" s="121" t="s">
        <v>52</v>
      </c>
      <c r="F102" s="121" t="s">
        <v>60</v>
      </c>
      <c r="G102" s="122" t="s">
        <v>528</v>
      </c>
      <c r="H102" s="122" t="str">
        <f t="shared" si="14"/>
        <v>제1회 한중문화콘텐츠창의포럼 및 한중만화영상체험관 개관식 참가자 항공권 구매 및 부대업무 용역</v>
      </c>
      <c r="I102" s="122" t="s">
        <v>529</v>
      </c>
      <c r="J102" s="18">
        <v>5724660</v>
      </c>
      <c r="K102" s="125"/>
      <c r="L102" s="122"/>
      <c r="M102" s="20"/>
      <c r="N102" s="121"/>
      <c r="O102" s="121"/>
      <c r="P102" s="121"/>
      <c r="Q102" s="121"/>
      <c r="R102" s="59"/>
      <c r="S102" s="40"/>
      <c r="T102" s="125"/>
      <c r="U102" s="122"/>
      <c r="V102" s="122"/>
      <c r="W102" s="122"/>
      <c r="X102" s="40"/>
      <c r="Y102" s="125"/>
      <c r="Z102" s="122" t="s">
        <v>530</v>
      </c>
      <c r="AA102" s="121" t="s">
        <v>531</v>
      </c>
      <c r="AB102" s="122" t="s">
        <v>532</v>
      </c>
      <c r="AC102" s="122"/>
      <c r="AD102" s="1">
        <v>42510</v>
      </c>
      <c r="AE102" s="1">
        <v>42510</v>
      </c>
      <c r="AF102" s="1">
        <v>42514</v>
      </c>
      <c r="AG102" s="18">
        <v>5608660</v>
      </c>
      <c r="AH102" s="61">
        <f t="shared" si="17"/>
        <v>0.9797367878616372</v>
      </c>
      <c r="AI102" s="121"/>
      <c r="AJ102" s="48"/>
      <c r="AK102" s="121"/>
      <c r="AL102" s="121"/>
      <c r="AM102" s="121"/>
      <c r="AN102" s="123"/>
      <c r="AO102" s="121"/>
      <c r="AP102" s="14"/>
      <c r="AQ102" s="126" t="str">
        <f t="shared" si="12"/>
        <v>박은주</v>
      </c>
      <c r="AR102" s="16">
        <v>42513</v>
      </c>
      <c r="AS102" s="16">
        <v>42513</v>
      </c>
      <c r="AT102" s="7"/>
      <c r="AU102" s="14"/>
      <c r="AV102" s="16">
        <v>42514</v>
      </c>
      <c r="AW102" s="14">
        <f>SUM(AG102-AU102)</f>
        <v>5608660</v>
      </c>
      <c r="AX102" s="92"/>
      <c r="AY102" s="82"/>
      <c r="AZ102" s="92"/>
      <c r="BA102" s="82"/>
      <c r="BB102" s="92"/>
      <c r="BC102" s="82"/>
      <c r="BD102" s="92"/>
      <c r="BE102" s="82"/>
      <c r="BF102" s="92"/>
      <c r="BG102" s="82"/>
      <c r="BH102" s="92"/>
      <c r="BI102" s="82"/>
      <c r="BJ102" s="92"/>
      <c r="BK102" s="82"/>
      <c r="BL102" s="92"/>
      <c r="BM102" s="82"/>
      <c r="BN102" s="92"/>
      <c r="BO102" s="82"/>
    </row>
    <row r="103" spans="1:67" ht="29.25" customHeight="1">
      <c r="A103" s="126">
        <v>96</v>
      </c>
      <c r="B103" s="121" t="s">
        <v>139</v>
      </c>
      <c r="C103" s="121" t="s">
        <v>318</v>
      </c>
      <c r="D103" s="1">
        <v>42465</v>
      </c>
      <c r="E103" s="121" t="s">
        <v>52</v>
      </c>
      <c r="F103" s="121" t="s">
        <v>279</v>
      </c>
      <c r="G103" s="122" t="s">
        <v>533</v>
      </c>
      <c r="H103" s="122" t="str">
        <f t="shared" si="14"/>
        <v>만화문화재 영인본 제작 및 배포 용역</v>
      </c>
      <c r="I103" s="122" t="s">
        <v>534</v>
      </c>
      <c r="J103" s="18">
        <v>40420000</v>
      </c>
      <c r="K103" s="125"/>
      <c r="L103" s="122"/>
      <c r="M103" s="20"/>
      <c r="N103" s="121"/>
      <c r="O103" s="121"/>
      <c r="P103" s="121"/>
      <c r="Q103" s="121"/>
      <c r="R103" s="59"/>
      <c r="S103" s="40"/>
      <c r="T103" s="125"/>
      <c r="U103" s="122"/>
      <c r="V103" s="122"/>
      <c r="W103" s="122"/>
      <c r="X103" s="40"/>
      <c r="Y103" s="125"/>
      <c r="Z103" s="122" t="s">
        <v>158</v>
      </c>
      <c r="AA103" s="121" t="s">
        <v>159</v>
      </c>
      <c r="AB103" s="122" t="s">
        <v>160</v>
      </c>
      <c r="AC103" s="122"/>
      <c r="AD103" s="1">
        <v>42513</v>
      </c>
      <c r="AE103" s="1">
        <v>42513</v>
      </c>
      <c r="AF103" s="1">
        <v>42704</v>
      </c>
      <c r="AG103" s="18">
        <v>38799980</v>
      </c>
      <c r="AH103" s="61">
        <f t="shared" si="17"/>
        <v>0.95992033646709551</v>
      </c>
      <c r="AI103" s="121"/>
      <c r="AJ103" s="48"/>
      <c r="AK103" s="121"/>
      <c r="AL103" s="121"/>
      <c r="AM103" s="121"/>
      <c r="AN103" s="123"/>
      <c r="AO103" s="121"/>
      <c r="AP103" s="14"/>
      <c r="AQ103" s="126" t="str">
        <f t="shared" si="12"/>
        <v>심리나</v>
      </c>
      <c r="AR103" s="16"/>
      <c r="AS103" s="16"/>
      <c r="AT103" s="7">
        <v>42542</v>
      </c>
      <c r="AU103" s="14">
        <v>20000000</v>
      </c>
      <c r="AV103" s="16"/>
      <c r="AW103" s="14"/>
      <c r="AX103" s="92"/>
      <c r="AY103" s="82"/>
      <c r="AZ103" s="92"/>
      <c r="BA103" s="82"/>
      <c r="BB103" s="92"/>
      <c r="BC103" s="82"/>
      <c r="BD103" s="92"/>
      <c r="BE103" s="82"/>
      <c r="BF103" s="92"/>
      <c r="BG103" s="82"/>
      <c r="BH103" s="92"/>
      <c r="BI103" s="82"/>
      <c r="BJ103" s="92"/>
      <c r="BK103" s="82"/>
      <c r="BL103" s="92"/>
      <c r="BM103" s="82"/>
      <c r="BN103" s="92"/>
      <c r="BO103" s="82"/>
    </row>
    <row r="104" spans="1:67" ht="29.25" customHeight="1">
      <c r="A104" s="126">
        <v>97</v>
      </c>
      <c r="B104" s="121" t="s">
        <v>201</v>
      </c>
      <c r="C104" s="121" t="s">
        <v>535</v>
      </c>
      <c r="D104" s="1">
        <v>42493</v>
      </c>
      <c r="E104" s="121" t="s">
        <v>52</v>
      </c>
      <c r="F104" s="121" t="s">
        <v>269</v>
      </c>
      <c r="G104" s="122" t="s">
        <v>536</v>
      </c>
      <c r="H104" s="122" t="str">
        <f t="shared" si="14"/>
        <v>NAVER 대학만화최강자전, Daum 온라인 만화 공모대전 운영 및 홍보 용역</v>
      </c>
      <c r="I104" s="122" t="s">
        <v>391</v>
      </c>
      <c r="J104" s="18">
        <v>15100000</v>
      </c>
      <c r="K104" s="125">
        <v>42506</v>
      </c>
      <c r="L104" s="122" t="s">
        <v>402</v>
      </c>
      <c r="M104" s="20">
        <v>0.9</v>
      </c>
      <c r="N104" s="121" t="s">
        <v>242</v>
      </c>
      <c r="O104" s="121" t="s">
        <v>117</v>
      </c>
      <c r="P104" s="121" t="s">
        <v>118</v>
      </c>
      <c r="Q104" s="121" t="s">
        <v>275</v>
      </c>
      <c r="R104" s="59">
        <v>15100000</v>
      </c>
      <c r="S104" s="40">
        <v>14986300</v>
      </c>
      <c r="T104" s="125">
        <v>42509</v>
      </c>
      <c r="U104" s="122">
        <v>8</v>
      </c>
      <c r="V104" s="122" t="s">
        <v>537</v>
      </c>
      <c r="W104" s="122" t="s">
        <v>539</v>
      </c>
      <c r="X104" s="40">
        <v>13525900</v>
      </c>
      <c r="Y104" s="125">
        <v>42508</v>
      </c>
      <c r="Z104" s="122" t="s">
        <v>537</v>
      </c>
      <c r="AA104" s="121" t="s">
        <v>538</v>
      </c>
      <c r="AB104" s="122" t="s">
        <v>539</v>
      </c>
      <c r="AC104" s="122">
        <v>1</v>
      </c>
      <c r="AD104" s="1">
        <v>42515</v>
      </c>
      <c r="AE104" s="1">
        <v>42515</v>
      </c>
      <c r="AF104" s="1">
        <v>42735</v>
      </c>
      <c r="AG104" s="18">
        <v>13525900</v>
      </c>
      <c r="AH104" s="61">
        <f>SUM(AG104/S104)</f>
        <v>0.90255099657687354</v>
      </c>
      <c r="AI104" s="121"/>
      <c r="AJ104" s="48"/>
      <c r="AK104" s="121"/>
      <c r="AL104" s="121"/>
      <c r="AM104" s="121"/>
      <c r="AN104" s="123"/>
      <c r="AO104" s="121"/>
      <c r="AP104" s="14"/>
      <c r="AQ104" s="126" t="s">
        <v>606</v>
      </c>
      <c r="AR104" s="16"/>
      <c r="AS104" s="16"/>
      <c r="AT104" s="7">
        <v>42522</v>
      </c>
      <c r="AU104" s="14">
        <v>8800000</v>
      </c>
      <c r="AV104" s="16"/>
      <c r="AW104" s="14"/>
      <c r="AX104" s="92"/>
      <c r="AY104" s="82"/>
      <c r="AZ104" s="92"/>
      <c r="BA104" s="82"/>
      <c r="BB104" s="92"/>
      <c r="BC104" s="82"/>
      <c r="BD104" s="92"/>
      <c r="BE104" s="82"/>
      <c r="BF104" s="92"/>
      <c r="BG104" s="82"/>
      <c r="BH104" s="92"/>
      <c r="BI104" s="82"/>
      <c r="BJ104" s="92"/>
      <c r="BK104" s="82"/>
      <c r="BL104" s="92"/>
      <c r="BM104" s="82"/>
      <c r="BN104" s="92"/>
      <c r="BO104" s="82"/>
    </row>
    <row r="105" spans="1:67" ht="29.25" customHeight="1">
      <c r="A105" s="126">
        <v>98</v>
      </c>
      <c r="B105" s="121" t="s">
        <v>139</v>
      </c>
      <c r="C105" s="121" t="s">
        <v>318</v>
      </c>
      <c r="D105" s="1">
        <v>42501</v>
      </c>
      <c r="E105" s="121" t="s">
        <v>52</v>
      </c>
      <c r="F105" s="121" t="s">
        <v>269</v>
      </c>
      <c r="G105" s="122" t="s">
        <v>541</v>
      </c>
      <c r="H105" s="122" t="str">
        <f t="shared" si="14"/>
        <v>2016 한국만화사 기록수집(구술채록) 용역</v>
      </c>
      <c r="I105" s="122" t="s">
        <v>542</v>
      </c>
      <c r="J105" s="18">
        <v>20000000</v>
      </c>
      <c r="K105" s="125">
        <v>42508</v>
      </c>
      <c r="L105" s="122" t="s">
        <v>577</v>
      </c>
      <c r="M105" s="20">
        <v>0.9</v>
      </c>
      <c r="N105" s="121" t="s">
        <v>242</v>
      </c>
      <c r="O105" s="121" t="s">
        <v>117</v>
      </c>
      <c r="P105" s="121" t="s">
        <v>118</v>
      </c>
      <c r="Q105" s="121" t="s">
        <v>275</v>
      </c>
      <c r="R105" s="59">
        <v>20000000</v>
      </c>
      <c r="S105" s="40">
        <v>19929700</v>
      </c>
      <c r="T105" s="125">
        <v>42513</v>
      </c>
      <c r="U105" s="122">
        <v>2</v>
      </c>
      <c r="V105" s="122" t="s">
        <v>543</v>
      </c>
      <c r="W105" s="122" t="s">
        <v>544</v>
      </c>
      <c r="X105" s="40">
        <v>18000000</v>
      </c>
      <c r="Y105" s="125">
        <v>42509</v>
      </c>
      <c r="Z105" s="122" t="s">
        <v>543</v>
      </c>
      <c r="AA105" s="121" t="s">
        <v>545</v>
      </c>
      <c r="AB105" s="122" t="s">
        <v>544</v>
      </c>
      <c r="AC105" s="122">
        <v>1</v>
      </c>
      <c r="AD105" s="1">
        <v>42517</v>
      </c>
      <c r="AE105" s="1">
        <v>42517</v>
      </c>
      <c r="AF105" s="1">
        <v>42704</v>
      </c>
      <c r="AG105" s="18">
        <v>18000000</v>
      </c>
      <c r="AH105" s="61">
        <f>SUM(AG105/S105)</f>
        <v>0.90317465892612536</v>
      </c>
      <c r="AI105" s="121"/>
      <c r="AJ105" s="48"/>
      <c r="AK105" s="121"/>
      <c r="AL105" s="121"/>
      <c r="AM105" s="121"/>
      <c r="AN105" s="123"/>
      <c r="AO105" s="121"/>
      <c r="AP105" s="14"/>
      <c r="AQ105" s="126" t="str">
        <f>C105</f>
        <v>심리나</v>
      </c>
      <c r="AR105" s="16"/>
      <c r="AS105" s="16"/>
      <c r="AT105" s="7"/>
      <c r="AU105" s="14"/>
      <c r="AV105" s="16"/>
      <c r="AW105" s="14"/>
      <c r="AX105" s="92"/>
      <c r="AY105" s="82"/>
      <c r="AZ105" s="92"/>
      <c r="BA105" s="82"/>
      <c r="BB105" s="92"/>
      <c r="BC105" s="82"/>
      <c r="BD105" s="92"/>
      <c r="BE105" s="82"/>
      <c r="BF105" s="92"/>
      <c r="BG105" s="82"/>
      <c r="BH105" s="92"/>
      <c r="BI105" s="82"/>
      <c r="BJ105" s="92"/>
      <c r="BK105" s="82"/>
      <c r="BL105" s="92"/>
      <c r="BM105" s="82"/>
      <c r="BN105" s="92"/>
      <c r="BO105" s="82"/>
    </row>
    <row r="106" spans="1:67" ht="29.25" customHeight="1">
      <c r="A106" s="126">
        <v>99</v>
      </c>
      <c r="B106" s="121" t="s">
        <v>75</v>
      </c>
      <c r="C106" s="121" t="s">
        <v>103</v>
      </c>
      <c r="D106" s="1">
        <v>42513</v>
      </c>
      <c r="E106" s="121" t="s">
        <v>52</v>
      </c>
      <c r="F106" s="121" t="s">
        <v>60</v>
      </c>
      <c r="G106" s="122" t="s">
        <v>546</v>
      </c>
      <c r="H106" s="122" t="str">
        <f t="shared" ref="H106:H137" si="18">G106</f>
        <v>흡수식 냉동기 세관작업</v>
      </c>
      <c r="I106" s="122" t="s">
        <v>547</v>
      </c>
      <c r="J106" s="18">
        <v>6670000</v>
      </c>
      <c r="K106" s="125"/>
      <c r="L106" s="122"/>
      <c r="M106" s="20"/>
      <c r="N106" s="121"/>
      <c r="O106" s="121"/>
      <c r="P106" s="121"/>
      <c r="Q106" s="121"/>
      <c r="R106" s="59"/>
      <c r="S106" s="40"/>
      <c r="T106" s="125"/>
      <c r="U106" s="122"/>
      <c r="V106" s="122"/>
      <c r="W106" s="122"/>
      <c r="X106" s="40"/>
      <c r="Y106" s="125"/>
      <c r="Z106" s="122" t="s">
        <v>548</v>
      </c>
      <c r="AA106" s="121" t="s">
        <v>549</v>
      </c>
      <c r="AB106" s="122" t="s">
        <v>550</v>
      </c>
      <c r="AC106" s="122"/>
      <c r="AD106" s="1">
        <v>42520</v>
      </c>
      <c r="AE106" s="1">
        <v>42520</v>
      </c>
      <c r="AF106" s="1">
        <v>42531</v>
      </c>
      <c r="AG106" s="18">
        <v>6430000</v>
      </c>
      <c r="AH106" s="61">
        <f t="shared" ref="AH106:AH113" si="19">SUM(AG106/J106)</f>
        <v>0.9640179910044977</v>
      </c>
      <c r="AI106" s="121"/>
      <c r="AJ106" s="48"/>
      <c r="AK106" s="121"/>
      <c r="AL106" s="121"/>
      <c r="AM106" s="121"/>
      <c r="AN106" s="123"/>
      <c r="AO106" s="121"/>
      <c r="AP106" s="14"/>
      <c r="AQ106" s="126" t="str">
        <f>C106</f>
        <v>이인철</v>
      </c>
      <c r="AR106" s="16">
        <v>42531</v>
      </c>
      <c r="AS106" s="16">
        <v>42537</v>
      </c>
      <c r="AT106" s="7"/>
      <c r="AU106" s="14"/>
      <c r="AV106" s="16">
        <v>42541</v>
      </c>
      <c r="AW106" s="14">
        <f t="shared" ref="AW106:AW113" si="20">SUM(AG106-AU106)</f>
        <v>6430000</v>
      </c>
      <c r="AX106" s="92"/>
      <c r="AY106" s="82"/>
      <c r="AZ106" s="92"/>
      <c r="BA106" s="82"/>
      <c r="BB106" s="92"/>
      <c r="BC106" s="82"/>
      <c r="BD106" s="92"/>
      <c r="BE106" s="82"/>
      <c r="BF106" s="92"/>
      <c r="BG106" s="82"/>
      <c r="BH106" s="92"/>
      <c r="BI106" s="82"/>
      <c r="BJ106" s="92"/>
      <c r="BK106" s="82"/>
      <c r="BL106" s="92"/>
      <c r="BM106" s="82"/>
      <c r="BN106" s="92"/>
      <c r="BO106" s="82"/>
    </row>
    <row r="107" spans="1:67" ht="29.25" customHeight="1">
      <c r="A107" s="126">
        <v>100</v>
      </c>
      <c r="B107" s="121" t="s">
        <v>139</v>
      </c>
      <c r="C107" s="121" t="s">
        <v>140</v>
      </c>
      <c r="D107" s="1">
        <v>42520</v>
      </c>
      <c r="E107" s="121" t="s">
        <v>91</v>
      </c>
      <c r="F107" s="121" t="s">
        <v>60</v>
      </c>
      <c r="G107" s="122" t="s">
        <v>585</v>
      </c>
      <c r="H107" s="122" t="str">
        <f t="shared" si="18"/>
        <v>일본 한국문화원 협조를 위한 도서구입</v>
      </c>
      <c r="I107" s="122" t="s">
        <v>586</v>
      </c>
      <c r="J107" s="18">
        <v>2225400</v>
      </c>
      <c r="K107" s="125"/>
      <c r="L107" s="122"/>
      <c r="M107" s="20"/>
      <c r="N107" s="121"/>
      <c r="O107" s="121"/>
      <c r="P107" s="121"/>
      <c r="Q107" s="121"/>
      <c r="R107" s="59"/>
      <c r="S107" s="40"/>
      <c r="T107" s="125"/>
      <c r="U107" s="122"/>
      <c r="V107" s="122"/>
      <c r="W107" s="122"/>
      <c r="X107" s="40"/>
      <c r="Y107" s="125"/>
      <c r="Z107" s="122" t="s">
        <v>340</v>
      </c>
      <c r="AA107" s="121" t="s">
        <v>341</v>
      </c>
      <c r="AB107" s="122" t="s">
        <v>342</v>
      </c>
      <c r="AC107" s="122"/>
      <c r="AD107" s="1">
        <v>42520</v>
      </c>
      <c r="AE107" s="1"/>
      <c r="AF107" s="1">
        <v>42531</v>
      </c>
      <c r="AG107" s="18">
        <v>2002860</v>
      </c>
      <c r="AH107" s="61">
        <f t="shared" si="19"/>
        <v>0.9</v>
      </c>
      <c r="AI107" s="121"/>
      <c r="AJ107" s="48"/>
      <c r="AK107" s="121"/>
      <c r="AL107" s="121"/>
      <c r="AM107" s="121"/>
      <c r="AN107" s="123"/>
      <c r="AO107" s="121"/>
      <c r="AP107" s="14"/>
      <c r="AQ107" s="126" t="str">
        <f>C107</f>
        <v>김연희</v>
      </c>
      <c r="AR107" s="16">
        <v>42531</v>
      </c>
      <c r="AS107" s="16">
        <v>42537</v>
      </c>
      <c r="AT107" s="7"/>
      <c r="AU107" s="14"/>
      <c r="AV107" s="16">
        <v>42544</v>
      </c>
      <c r="AW107" s="14">
        <f t="shared" si="20"/>
        <v>2002860</v>
      </c>
      <c r="AX107" s="92"/>
      <c r="AY107" s="82"/>
      <c r="AZ107" s="92"/>
      <c r="BA107" s="82"/>
      <c r="BB107" s="92"/>
      <c r="BC107" s="82"/>
      <c r="BD107" s="92"/>
      <c r="BE107" s="82"/>
      <c r="BF107" s="92"/>
      <c r="BG107" s="82"/>
      <c r="BH107" s="92"/>
      <c r="BI107" s="82"/>
      <c r="BJ107" s="92"/>
      <c r="BK107" s="82"/>
      <c r="BL107" s="92"/>
      <c r="BM107" s="82"/>
      <c r="BN107" s="92"/>
      <c r="BO107" s="82"/>
    </row>
    <row r="108" spans="1:67" ht="29.25" customHeight="1">
      <c r="A108" s="126">
        <v>101</v>
      </c>
      <c r="B108" s="121" t="s">
        <v>83</v>
      </c>
      <c r="C108" s="121" t="s">
        <v>259</v>
      </c>
      <c r="D108" s="1">
        <v>42522</v>
      </c>
      <c r="E108" s="121" t="s">
        <v>91</v>
      </c>
      <c r="F108" s="121" t="s">
        <v>60</v>
      </c>
      <c r="G108" s="122" t="s">
        <v>637</v>
      </c>
      <c r="H108" s="122" t="str">
        <f t="shared" si="18"/>
        <v>한국만화박물관 캐릭터 인형탈 제작</v>
      </c>
      <c r="I108" s="122" t="s">
        <v>638</v>
      </c>
      <c r="J108" s="18">
        <v>3960000</v>
      </c>
      <c r="K108" s="125"/>
      <c r="L108" s="122"/>
      <c r="M108" s="20"/>
      <c r="N108" s="121"/>
      <c r="O108" s="121"/>
      <c r="P108" s="121"/>
      <c r="Q108" s="121"/>
      <c r="R108" s="59"/>
      <c r="S108" s="40"/>
      <c r="T108" s="125"/>
      <c r="U108" s="122"/>
      <c r="V108" s="122"/>
      <c r="W108" s="122"/>
      <c r="X108" s="40"/>
      <c r="Y108" s="125"/>
      <c r="Z108" s="122" t="s">
        <v>639</v>
      </c>
      <c r="AA108" s="121" t="s">
        <v>640</v>
      </c>
      <c r="AB108" s="122" t="s">
        <v>641</v>
      </c>
      <c r="AC108" s="122"/>
      <c r="AD108" s="1">
        <v>42522</v>
      </c>
      <c r="AE108" s="1"/>
      <c r="AF108" s="1">
        <v>42551</v>
      </c>
      <c r="AG108" s="18">
        <v>3740000</v>
      </c>
      <c r="AH108" s="61">
        <f t="shared" si="19"/>
        <v>0.94444444444444442</v>
      </c>
      <c r="AI108" s="121"/>
      <c r="AJ108" s="48"/>
      <c r="AK108" s="121"/>
      <c r="AL108" s="121"/>
      <c r="AM108" s="121"/>
      <c r="AN108" s="123"/>
      <c r="AO108" s="121"/>
      <c r="AP108" s="14"/>
      <c r="AQ108" s="126" t="str">
        <f>C108</f>
        <v>김현재</v>
      </c>
      <c r="AR108" s="16">
        <v>42551</v>
      </c>
      <c r="AS108" s="16">
        <v>42555</v>
      </c>
      <c r="AT108" s="7"/>
      <c r="AU108" s="14"/>
      <c r="AV108" s="16">
        <v>42562</v>
      </c>
      <c r="AW108" s="14">
        <f t="shared" si="20"/>
        <v>3740000</v>
      </c>
      <c r="AX108" s="92"/>
      <c r="AY108" s="82"/>
      <c r="AZ108" s="92"/>
      <c r="BA108" s="82"/>
      <c r="BB108" s="92"/>
      <c r="BC108" s="82"/>
      <c r="BD108" s="92"/>
      <c r="BE108" s="82"/>
      <c r="BF108" s="92"/>
      <c r="BG108" s="82"/>
      <c r="BH108" s="92"/>
      <c r="BI108" s="82"/>
      <c r="BJ108" s="92"/>
      <c r="BK108" s="82"/>
      <c r="BL108" s="92"/>
      <c r="BM108" s="82"/>
      <c r="BN108" s="92"/>
      <c r="BO108" s="82"/>
    </row>
    <row r="109" spans="1:67" ht="29.25" customHeight="1">
      <c r="A109" s="126">
        <v>102</v>
      </c>
      <c r="B109" s="121" t="s">
        <v>139</v>
      </c>
      <c r="C109" s="121" t="s">
        <v>166</v>
      </c>
      <c r="D109" s="1">
        <v>42522</v>
      </c>
      <c r="E109" s="121" t="s">
        <v>52</v>
      </c>
      <c r="F109" s="121" t="s">
        <v>60</v>
      </c>
      <c r="G109" s="122" t="s">
        <v>553</v>
      </c>
      <c r="H109" s="122" t="str">
        <f t="shared" si="18"/>
        <v>2016 부천만화대상 부천시민만화상 온라인 투표 페이지 제작 및 운영 용역</v>
      </c>
      <c r="I109" s="122" t="s">
        <v>556</v>
      </c>
      <c r="J109" s="18">
        <v>1100000</v>
      </c>
      <c r="K109" s="125"/>
      <c r="L109" s="122"/>
      <c r="M109" s="20"/>
      <c r="N109" s="121"/>
      <c r="O109" s="121"/>
      <c r="P109" s="121"/>
      <c r="Q109" s="121"/>
      <c r="R109" s="59"/>
      <c r="S109" s="40"/>
      <c r="T109" s="125"/>
      <c r="U109" s="122"/>
      <c r="V109" s="122"/>
      <c r="W109" s="122"/>
      <c r="X109" s="40"/>
      <c r="Y109" s="125"/>
      <c r="Z109" s="122" t="s">
        <v>106</v>
      </c>
      <c r="AA109" s="133" t="s">
        <v>915</v>
      </c>
      <c r="AB109" s="122" t="s">
        <v>107</v>
      </c>
      <c r="AC109" s="122"/>
      <c r="AD109" s="1">
        <v>42528</v>
      </c>
      <c r="AE109" s="1">
        <v>42528</v>
      </c>
      <c r="AF109" s="1">
        <v>42577</v>
      </c>
      <c r="AG109" s="18">
        <v>1000000</v>
      </c>
      <c r="AH109" s="61">
        <f t="shared" si="19"/>
        <v>0.90909090909090906</v>
      </c>
      <c r="AI109" s="121"/>
      <c r="AJ109" s="48"/>
      <c r="AK109" s="121"/>
      <c r="AL109" s="121"/>
      <c r="AM109" s="121"/>
      <c r="AN109" s="123"/>
      <c r="AO109" s="121"/>
      <c r="AP109" s="14"/>
      <c r="AQ109" s="126" t="s">
        <v>338</v>
      </c>
      <c r="AR109" s="16">
        <v>42577</v>
      </c>
      <c r="AS109" s="16">
        <v>42580</v>
      </c>
      <c r="AT109" s="7"/>
      <c r="AU109" s="14"/>
      <c r="AV109" s="16">
        <v>42598</v>
      </c>
      <c r="AW109" s="14">
        <f t="shared" si="20"/>
        <v>1000000</v>
      </c>
      <c r="AX109" s="92"/>
      <c r="AY109" s="82"/>
      <c r="AZ109" s="92"/>
      <c r="BA109" s="82"/>
      <c r="BB109" s="92"/>
      <c r="BC109" s="82"/>
      <c r="BD109" s="92"/>
      <c r="BE109" s="82"/>
      <c r="BF109" s="92"/>
      <c r="BG109" s="82"/>
      <c r="BH109" s="92"/>
      <c r="BI109" s="82"/>
      <c r="BJ109" s="92"/>
      <c r="BK109" s="82"/>
      <c r="BL109" s="92"/>
      <c r="BM109" s="82"/>
      <c r="BN109" s="92"/>
      <c r="BO109" s="82"/>
    </row>
    <row r="110" spans="1:67" ht="29.25" customHeight="1">
      <c r="A110" s="126">
        <v>103</v>
      </c>
      <c r="B110" s="121" t="s">
        <v>139</v>
      </c>
      <c r="C110" s="121" t="s">
        <v>166</v>
      </c>
      <c r="D110" s="1">
        <v>42522</v>
      </c>
      <c r="E110" s="121" t="s">
        <v>52</v>
      </c>
      <c r="F110" s="121" t="s">
        <v>60</v>
      </c>
      <c r="G110" s="122" t="s">
        <v>554</v>
      </c>
      <c r="H110" s="122" t="str">
        <f t="shared" si="18"/>
        <v>2016 부천만화대상 부천시민만화상 오프라인 투표 운영 용역</v>
      </c>
      <c r="I110" s="122" t="s">
        <v>555</v>
      </c>
      <c r="J110" s="18">
        <v>2365000</v>
      </c>
      <c r="K110" s="125"/>
      <c r="L110" s="122"/>
      <c r="M110" s="20"/>
      <c r="N110" s="121"/>
      <c r="O110" s="121"/>
      <c r="P110" s="121"/>
      <c r="Q110" s="121"/>
      <c r="R110" s="59"/>
      <c r="S110" s="40"/>
      <c r="T110" s="125"/>
      <c r="U110" s="122"/>
      <c r="V110" s="122"/>
      <c r="W110" s="122"/>
      <c r="X110" s="40"/>
      <c r="Y110" s="125"/>
      <c r="Z110" s="122" t="s">
        <v>150</v>
      </c>
      <c r="AA110" s="121" t="s">
        <v>151</v>
      </c>
      <c r="AB110" s="122" t="s">
        <v>152</v>
      </c>
      <c r="AC110" s="122"/>
      <c r="AD110" s="1">
        <v>42528</v>
      </c>
      <c r="AE110" s="1">
        <v>42528</v>
      </c>
      <c r="AF110" s="1">
        <v>42577</v>
      </c>
      <c r="AG110" s="18">
        <v>2200000</v>
      </c>
      <c r="AH110" s="61">
        <f t="shared" si="19"/>
        <v>0.93023255813953487</v>
      </c>
      <c r="AI110" s="121"/>
      <c r="AJ110" s="48"/>
      <c r="AK110" s="121"/>
      <c r="AL110" s="121"/>
      <c r="AM110" s="121"/>
      <c r="AN110" s="123"/>
      <c r="AO110" s="121"/>
      <c r="AP110" s="14"/>
      <c r="AQ110" s="126" t="s">
        <v>338</v>
      </c>
      <c r="AR110" s="16">
        <v>42577</v>
      </c>
      <c r="AS110" s="16">
        <v>42580</v>
      </c>
      <c r="AT110" s="7"/>
      <c r="AU110" s="14"/>
      <c r="AV110" s="16">
        <v>42594</v>
      </c>
      <c r="AW110" s="14">
        <f t="shared" si="20"/>
        <v>2200000</v>
      </c>
      <c r="AX110" s="92"/>
      <c r="AY110" s="82"/>
      <c r="AZ110" s="92"/>
      <c r="BA110" s="82"/>
      <c r="BB110" s="92"/>
      <c r="BC110" s="82"/>
      <c r="BD110" s="92"/>
      <c r="BE110" s="82"/>
      <c r="BF110" s="92"/>
      <c r="BG110" s="82"/>
      <c r="BH110" s="92"/>
      <c r="BI110" s="82"/>
      <c r="BJ110" s="92"/>
      <c r="BK110" s="82"/>
      <c r="BL110" s="92"/>
      <c r="BM110" s="82"/>
      <c r="BN110" s="92"/>
      <c r="BO110" s="82"/>
    </row>
    <row r="111" spans="1:67" ht="29.25" customHeight="1">
      <c r="A111" s="126">
        <v>104</v>
      </c>
      <c r="B111" s="121" t="s">
        <v>75</v>
      </c>
      <c r="C111" s="121" t="s">
        <v>103</v>
      </c>
      <c r="D111" s="1">
        <v>42529</v>
      </c>
      <c r="E111" s="121" t="s">
        <v>52</v>
      </c>
      <c r="F111" s="121" t="s">
        <v>60</v>
      </c>
      <c r="G111" s="122" t="s">
        <v>557</v>
      </c>
      <c r="H111" s="122" t="str">
        <f t="shared" si="18"/>
        <v>한국만화영상진흥원 주변 제초작업 및 소독</v>
      </c>
      <c r="I111" s="122" t="s">
        <v>558</v>
      </c>
      <c r="J111" s="18">
        <v>3410000</v>
      </c>
      <c r="K111" s="125"/>
      <c r="L111" s="122"/>
      <c r="M111" s="20"/>
      <c r="N111" s="121"/>
      <c r="O111" s="121"/>
      <c r="P111" s="121"/>
      <c r="Q111" s="121"/>
      <c r="R111" s="59"/>
      <c r="S111" s="40"/>
      <c r="T111" s="125"/>
      <c r="U111" s="122"/>
      <c r="V111" s="122"/>
      <c r="W111" s="122"/>
      <c r="X111" s="40"/>
      <c r="Y111" s="125"/>
      <c r="Z111" s="122" t="s">
        <v>559</v>
      </c>
      <c r="AA111" s="121" t="s">
        <v>629</v>
      </c>
      <c r="AB111" s="122" t="s">
        <v>560</v>
      </c>
      <c r="AC111" s="122"/>
      <c r="AD111" s="1">
        <v>42530</v>
      </c>
      <c r="AE111" s="1">
        <v>42530</v>
      </c>
      <c r="AF111" s="1">
        <v>42534</v>
      </c>
      <c r="AG111" s="18">
        <v>3200000</v>
      </c>
      <c r="AH111" s="61">
        <f t="shared" si="19"/>
        <v>0.93841642228739008</v>
      </c>
      <c r="AI111" s="121"/>
      <c r="AJ111" s="48"/>
      <c r="AK111" s="121"/>
      <c r="AL111" s="121"/>
      <c r="AM111" s="121"/>
      <c r="AN111" s="123"/>
      <c r="AO111" s="121"/>
      <c r="AP111" s="14"/>
      <c r="AQ111" s="126" t="str">
        <f>C111</f>
        <v>이인철</v>
      </c>
      <c r="AR111" s="16">
        <v>42534</v>
      </c>
      <c r="AS111" s="16">
        <v>42541</v>
      </c>
      <c r="AT111" s="7"/>
      <c r="AU111" s="14"/>
      <c r="AV111" s="16">
        <v>42549</v>
      </c>
      <c r="AW111" s="14">
        <f t="shared" si="20"/>
        <v>3200000</v>
      </c>
      <c r="AX111" s="92"/>
      <c r="AY111" s="82"/>
      <c r="AZ111" s="92"/>
      <c r="BA111" s="82"/>
      <c r="BB111" s="92"/>
      <c r="BC111" s="82"/>
      <c r="BD111" s="92"/>
      <c r="BE111" s="82"/>
      <c r="BF111" s="92"/>
      <c r="BG111" s="82"/>
      <c r="BH111" s="92"/>
      <c r="BI111" s="82"/>
      <c r="BJ111" s="92"/>
      <c r="BK111" s="82"/>
      <c r="BL111" s="92"/>
      <c r="BM111" s="82"/>
      <c r="BN111" s="92"/>
      <c r="BO111" s="82"/>
    </row>
    <row r="112" spans="1:67" ht="29.25" customHeight="1">
      <c r="A112" s="126">
        <v>105</v>
      </c>
      <c r="B112" s="121" t="s">
        <v>505</v>
      </c>
      <c r="C112" s="121" t="s">
        <v>146</v>
      </c>
      <c r="D112" s="1">
        <v>42524</v>
      </c>
      <c r="E112" s="121" t="s">
        <v>52</v>
      </c>
      <c r="F112" s="121" t="s">
        <v>60</v>
      </c>
      <c r="G112" s="122" t="s">
        <v>562</v>
      </c>
      <c r="H112" s="122" t="str">
        <f t="shared" si="18"/>
        <v>만화애니활용 지역특화사업을 위한 행정복지센터 만화카페 디자인 용역</v>
      </c>
      <c r="I112" s="122" t="s">
        <v>561</v>
      </c>
      <c r="J112" s="18">
        <v>4800000</v>
      </c>
      <c r="K112" s="125"/>
      <c r="L112" s="122"/>
      <c r="M112" s="20"/>
      <c r="N112" s="121"/>
      <c r="O112" s="121"/>
      <c r="P112" s="121"/>
      <c r="Q112" s="121"/>
      <c r="R112" s="59"/>
      <c r="S112" s="40"/>
      <c r="T112" s="125"/>
      <c r="U112" s="122"/>
      <c r="V112" s="122"/>
      <c r="W112" s="122"/>
      <c r="X112" s="40"/>
      <c r="Y112" s="125"/>
      <c r="Z112" s="122" t="s">
        <v>333</v>
      </c>
      <c r="AA112" s="121" t="s">
        <v>335</v>
      </c>
      <c r="AB112" s="122" t="s">
        <v>334</v>
      </c>
      <c r="AC112" s="122"/>
      <c r="AD112" s="1">
        <v>42531</v>
      </c>
      <c r="AE112" s="1">
        <v>42531</v>
      </c>
      <c r="AF112" s="1">
        <v>42551</v>
      </c>
      <c r="AG112" s="18">
        <v>4500000</v>
      </c>
      <c r="AH112" s="61">
        <f t="shared" si="19"/>
        <v>0.9375</v>
      </c>
      <c r="AI112" s="121"/>
      <c r="AJ112" s="48"/>
      <c r="AK112" s="121"/>
      <c r="AL112" s="121"/>
      <c r="AM112" s="121"/>
      <c r="AN112" s="123"/>
      <c r="AO112" s="121"/>
      <c r="AP112" s="14"/>
      <c r="AQ112" s="126" t="str">
        <f>C112</f>
        <v>이소현</v>
      </c>
      <c r="AR112" s="16">
        <v>42544</v>
      </c>
      <c r="AS112" s="16">
        <v>42555</v>
      </c>
      <c r="AT112" s="7"/>
      <c r="AU112" s="14"/>
      <c r="AV112" s="16">
        <v>42559</v>
      </c>
      <c r="AW112" s="14">
        <f t="shared" si="20"/>
        <v>4500000</v>
      </c>
      <c r="AX112" s="92"/>
      <c r="AY112" s="82"/>
      <c r="AZ112" s="92"/>
      <c r="BA112" s="82"/>
      <c r="BB112" s="92"/>
      <c r="BC112" s="82"/>
      <c r="BD112" s="92"/>
      <c r="BE112" s="82"/>
      <c r="BF112" s="92"/>
      <c r="BG112" s="82"/>
      <c r="BH112" s="92"/>
      <c r="BI112" s="82"/>
      <c r="BJ112" s="92"/>
      <c r="BK112" s="82"/>
      <c r="BL112" s="92"/>
      <c r="BM112" s="82"/>
      <c r="BN112" s="92"/>
      <c r="BO112" s="82"/>
    </row>
    <row r="113" spans="1:67" ht="29.25" customHeight="1">
      <c r="A113" s="126">
        <v>106</v>
      </c>
      <c r="B113" s="121" t="s">
        <v>201</v>
      </c>
      <c r="C113" s="121" t="s">
        <v>354</v>
      </c>
      <c r="D113" s="1">
        <v>42515</v>
      </c>
      <c r="E113" s="121" t="s">
        <v>52</v>
      </c>
      <c r="F113" s="121" t="s">
        <v>60</v>
      </c>
      <c r="G113" s="122" t="s">
        <v>566</v>
      </c>
      <c r="H113" s="122" t="str">
        <f t="shared" si="18"/>
        <v>K-Comics아카데미 '클립스튜디오' 교재개발 용역</v>
      </c>
      <c r="I113" s="122" t="s">
        <v>563</v>
      </c>
      <c r="J113" s="18">
        <v>6280000</v>
      </c>
      <c r="K113" s="125"/>
      <c r="L113" s="122"/>
      <c r="M113" s="20"/>
      <c r="N113" s="121"/>
      <c r="O113" s="121"/>
      <c r="P113" s="121"/>
      <c r="Q113" s="121"/>
      <c r="R113" s="59"/>
      <c r="S113" s="40"/>
      <c r="T113" s="125"/>
      <c r="U113" s="122"/>
      <c r="V113" s="122"/>
      <c r="W113" s="122"/>
      <c r="X113" s="40"/>
      <c r="Y113" s="125"/>
      <c r="Z113" s="122" t="s">
        <v>564</v>
      </c>
      <c r="AA113" s="121" t="s">
        <v>565</v>
      </c>
      <c r="AB113" s="122" t="s">
        <v>564</v>
      </c>
      <c r="AC113" s="122"/>
      <c r="AD113" s="1">
        <v>42531</v>
      </c>
      <c r="AE113" s="1">
        <v>42531</v>
      </c>
      <c r="AF113" s="1">
        <v>42590</v>
      </c>
      <c r="AG113" s="18">
        <v>5900000</v>
      </c>
      <c r="AH113" s="61">
        <f t="shared" si="19"/>
        <v>0.93949044585987262</v>
      </c>
      <c r="AI113" s="121"/>
      <c r="AJ113" s="48"/>
      <c r="AK113" s="121"/>
      <c r="AL113" s="121"/>
      <c r="AM113" s="121"/>
      <c r="AN113" s="123"/>
      <c r="AO113" s="121"/>
      <c r="AP113" s="14"/>
      <c r="AQ113" s="126" t="str">
        <f>C113</f>
        <v>김보금</v>
      </c>
      <c r="AR113" s="16">
        <v>42590</v>
      </c>
      <c r="AS113" s="16">
        <v>42590</v>
      </c>
      <c r="AT113" s="7"/>
      <c r="AU113" s="14"/>
      <c r="AV113" s="16">
        <v>42599</v>
      </c>
      <c r="AW113" s="14">
        <f t="shared" si="20"/>
        <v>5900000</v>
      </c>
      <c r="AX113" s="92"/>
      <c r="AY113" s="82"/>
      <c r="AZ113" s="92"/>
      <c r="BA113" s="82"/>
      <c r="BB113" s="92"/>
      <c r="BC113" s="82"/>
      <c r="BD113" s="92"/>
      <c r="BE113" s="82"/>
      <c r="BF113" s="92"/>
      <c r="BG113" s="82"/>
      <c r="BH113" s="92"/>
      <c r="BI113" s="82"/>
      <c r="BJ113" s="92"/>
      <c r="BK113" s="82"/>
      <c r="BL113" s="92"/>
      <c r="BM113" s="82"/>
      <c r="BN113" s="92"/>
      <c r="BO113" s="82"/>
    </row>
    <row r="114" spans="1:67" ht="29.25" customHeight="1">
      <c r="A114" s="126">
        <v>107</v>
      </c>
      <c r="B114" s="121" t="s">
        <v>201</v>
      </c>
      <c r="C114" s="121" t="s">
        <v>535</v>
      </c>
      <c r="D114" s="1">
        <v>42486</v>
      </c>
      <c r="E114" s="121" t="s">
        <v>52</v>
      </c>
      <c r="F114" s="121" t="s">
        <v>238</v>
      </c>
      <c r="G114" s="122" t="s">
        <v>572</v>
      </c>
      <c r="H114" s="122" t="str">
        <f t="shared" si="18"/>
        <v>2016년 디지털만화 저작권 보호 캠페인 사업 위탁 운영</v>
      </c>
      <c r="I114" s="122" t="s">
        <v>573</v>
      </c>
      <c r="J114" s="18">
        <v>64000000</v>
      </c>
      <c r="K114" s="125">
        <v>42500</v>
      </c>
      <c r="L114" s="122" t="s">
        <v>402</v>
      </c>
      <c r="M114" s="20"/>
      <c r="N114" s="121" t="s">
        <v>242</v>
      </c>
      <c r="O114" s="121" t="s">
        <v>117</v>
      </c>
      <c r="P114" s="121" t="s">
        <v>118</v>
      </c>
      <c r="Q114" s="121" t="s">
        <v>574</v>
      </c>
      <c r="R114" s="59">
        <v>64000000</v>
      </c>
      <c r="S114" s="40">
        <v>64000000</v>
      </c>
      <c r="T114" s="125">
        <v>42510</v>
      </c>
      <c r="U114" s="122">
        <v>2</v>
      </c>
      <c r="V114" s="122" t="s">
        <v>575</v>
      </c>
      <c r="W114" s="122" t="s">
        <v>576</v>
      </c>
      <c r="X114" s="40">
        <v>60733000</v>
      </c>
      <c r="Y114" s="125">
        <v>42510</v>
      </c>
      <c r="Z114" s="122" t="s">
        <v>575</v>
      </c>
      <c r="AA114" s="121" t="s">
        <v>578</v>
      </c>
      <c r="AB114" s="122" t="s">
        <v>576</v>
      </c>
      <c r="AC114" s="122">
        <v>1</v>
      </c>
      <c r="AD114" s="1">
        <v>42531</v>
      </c>
      <c r="AE114" s="1">
        <v>42531</v>
      </c>
      <c r="AF114" s="1">
        <v>42735</v>
      </c>
      <c r="AG114" s="18">
        <v>60733000</v>
      </c>
      <c r="AH114" s="61">
        <f>SUM(AG114/S114)</f>
        <v>0.94895312499999995</v>
      </c>
      <c r="AI114" s="121"/>
      <c r="AJ114" s="48"/>
      <c r="AK114" s="121"/>
      <c r="AL114" s="121"/>
      <c r="AM114" s="121"/>
      <c r="AN114" s="123"/>
      <c r="AO114" s="121"/>
      <c r="AP114" s="14"/>
      <c r="AQ114" s="126" t="s">
        <v>606</v>
      </c>
      <c r="AR114" s="16"/>
      <c r="AS114" s="16"/>
      <c r="AT114" s="7">
        <v>42551</v>
      </c>
      <c r="AU114" s="14">
        <v>42513100</v>
      </c>
      <c r="AV114" s="16"/>
      <c r="AW114" s="14"/>
      <c r="AX114" s="92"/>
      <c r="AY114" s="82"/>
      <c r="AZ114" s="92"/>
      <c r="BA114" s="82"/>
      <c r="BB114" s="92"/>
      <c r="BC114" s="82"/>
      <c r="BD114" s="92"/>
      <c r="BE114" s="82"/>
      <c r="BF114" s="92"/>
      <c r="BG114" s="82"/>
      <c r="BH114" s="92"/>
      <c r="BI114" s="82"/>
      <c r="BJ114" s="92"/>
      <c r="BK114" s="82"/>
      <c r="BL114" s="92"/>
      <c r="BM114" s="82"/>
      <c r="BN114" s="92"/>
      <c r="BO114" s="82"/>
    </row>
    <row r="115" spans="1:67" ht="29.25" customHeight="1">
      <c r="A115" s="126">
        <v>108</v>
      </c>
      <c r="B115" s="121" t="s">
        <v>75</v>
      </c>
      <c r="C115" s="121" t="s">
        <v>349</v>
      </c>
      <c r="D115" s="1">
        <v>42530</v>
      </c>
      <c r="E115" s="121" t="s">
        <v>195</v>
      </c>
      <c r="F115" s="121" t="s">
        <v>60</v>
      </c>
      <c r="G115" s="122" t="s">
        <v>567</v>
      </c>
      <c r="H115" s="122" t="str">
        <f t="shared" si="18"/>
        <v>지상주차장 화단 철거 공사</v>
      </c>
      <c r="I115" s="122" t="s">
        <v>568</v>
      </c>
      <c r="J115" s="18">
        <v>3300000</v>
      </c>
      <c r="K115" s="125"/>
      <c r="L115" s="122"/>
      <c r="M115" s="20"/>
      <c r="N115" s="121"/>
      <c r="O115" s="121"/>
      <c r="P115" s="121"/>
      <c r="Q115" s="121"/>
      <c r="R115" s="59"/>
      <c r="S115" s="40"/>
      <c r="T115" s="125"/>
      <c r="U115" s="122"/>
      <c r="V115" s="122"/>
      <c r="W115" s="122"/>
      <c r="X115" s="40"/>
      <c r="Y115" s="125"/>
      <c r="Z115" s="122" t="s">
        <v>570</v>
      </c>
      <c r="AA115" s="121" t="s">
        <v>571</v>
      </c>
      <c r="AB115" s="122" t="s">
        <v>569</v>
      </c>
      <c r="AC115" s="122"/>
      <c r="AD115" s="1">
        <v>42535</v>
      </c>
      <c r="AE115" s="1">
        <v>42536</v>
      </c>
      <c r="AF115" s="1">
        <v>42549</v>
      </c>
      <c r="AG115" s="18">
        <v>2997500</v>
      </c>
      <c r="AH115" s="61">
        <f>SUM(AG115/J115)</f>
        <v>0.90833333333333333</v>
      </c>
      <c r="AI115" s="121"/>
      <c r="AJ115" s="48"/>
      <c r="AK115" s="121"/>
      <c r="AL115" s="121"/>
      <c r="AM115" s="121"/>
      <c r="AN115" s="123"/>
      <c r="AO115" s="121"/>
      <c r="AP115" s="14"/>
      <c r="AQ115" s="126" t="str">
        <f t="shared" ref="AQ115:AQ131" si="21">C115</f>
        <v>정기선</v>
      </c>
      <c r="AR115" s="16">
        <v>42549</v>
      </c>
      <c r="AS115" s="16">
        <v>42556</v>
      </c>
      <c r="AT115" s="7"/>
      <c r="AU115" s="14"/>
      <c r="AV115" s="16">
        <v>42566</v>
      </c>
      <c r="AW115" s="14">
        <f>SUM(AG115-AU115)</f>
        <v>2997500</v>
      </c>
      <c r="AX115" s="92"/>
      <c r="AY115" s="82"/>
      <c r="AZ115" s="92"/>
      <c r="BA115" s="82"/>
      <c r="BB115" s="92"/>
      <c r="BC115" s="82"/>
      <c r="BD115" s="92"/>
      <c r="BE115" s="82"/>
      <c r="BF115" s="92"/>
      <c r="BG115" s="82"/>
      <c r="BH115" s="92"/>
      <c r="BI115" s="82"/>
      <c r="BJ115" s="92"/>
      <c r="BK115" s="82"/>
      <c r="BL115" s="92"/>
      <c r="BM115" s="82"/>
      <c r="BN115" s="92"/>
      <c r="BO115" s="82"/>
    </row>
    <row r="116" spans="1:67" ht="29.25" customHeight="1">
      <c r="A116" s="126">
        <v>109</v>
      </c>
      <c r="B116" s="121" t="s">
        <v>83</v>
      </c>
      <c r="C116" s="121" t="s">
        <v>374</v>
      </c>
      <c r="D116" s="1">
        <v>42534</v>
      </c>
      <c r="E116" s="121" t="s">
        <v>52</v>
      </c>
      <c r="F116" s="121" t="s">
        <v>60</v>
      </c>
      <c r="G116" s="122" t="s">
        <v>579</v>
      </c>
      <c r="H116" s="122" t="str">
        <f t="shared" si="18"/>
        <v>특별전시 지슬원화전 전시 및 홍보사인 제작 설치 용역</v>
      </c>
      <c r="I116" s="122" t="s">
        <v>580</v>
      </c>
      <c r="J116" s="18">
        <v>6600000</v>
      </c>
      <c r="K116" s="125"/>
      <c r="L116" s="122"/>
      <c r="M116" s="20"/>
      <c r="N116" s="121"/>
      <c r="O116" s="121"/>
      <c r="P116" s="121"/>
      <c r="Q116" s="121"/>
      <c r="R116" s="59"/>
      <c r="S116" s="40"/>
      <c r="T116" s="125"/>
      <c r="U116" s="122"/>
      <c r="V116" s="122"/>
      <c r="W116" s="122"/>
      <c r="X116" s="40"/>
      <c r="Y116" s="125"/>
      <c r="Z116" s="122" t="s">
        <v>581</v>
      </c>
      <c r="AA116" s="121" t="s">
        <v>592</v>
      </c>
      <c r="AB116" s="122" t="s">
        <v>582</v>
      </c>
      <c r="AC116" s="122"/>
      <c r="AD116" s="1">
        <v>42536</v>
      </c>
      <c r="AE116" s="1">
        <v>42536</v>
      </c>
      <c r="AF116" s="1">
        <v>42545</v>
      </c>
      <c r="AG116" s="18">
        <v>6000000</v>
      </c>
      <c r="AH116" s="61">
        <f>SUM(AG116/J116)</f>
        <v>0.90909090909090906</v>
      </c>
      <c r="AI116" s="121"/>
      <c r="AJ116" s="48"/>
      <c r="AK116" s="121"/>
      <c r="AL116" s="121"/>
      <c r="AM116" s="121"/>
      <c r="AN116" s="123"/>
      <c r="AO116" s="121"/>
      <c r="AP116" s="14"/>
      <c r="AQ116" s="126" t="str">
        <f t="shared" si="21"/>
        <v>최은영</v>
      </c>
      <c r="AR116" s="16">
        <v>42544</v>
      </c>
      <c r="AS116" s="16">
        <v>42544</v>
      </c>
      <c r="AT116" s="7"/>
      <c r="AU116" s="14"/>
      <c r="AV116" s="16">
        <v>42549</v>
      </c>
      <c r="AW116" s="14">
        <f>SUM(AG116-AU116)</f>
        <v>6000000</v>
      </c>
      <c r="AX116" s="92"/>
      <c r="AY116" s="82"/>
      <c r="AZ116" s="92"/>
      <c r="BA116" s="82"/>
      <c r="BB116" s="92"/>
      <c r="BC116" s="82"/>
      <c r="BD116" s="92"/>
      <c r="BE116" s="82"/>
      <c r="BF116" s="92"/>
      <c r="BG116" s="82"/>
      <c r="BH116" s="92"/>
      <c r="BI116" s="82"/>
      <c r="BJ116" s="92"/>
      <c r="BK116" s="82"/>
      <c r="BL116" s="92"/>
      <c r="BM116" s="82"/>
      <c r="BN116" s="92"/>
      <c r="BO116" s="82"/>
    </row>
    <row r="117" spans="1:67" ht="29.25" customHeight="1">
      <c r="A117" s="126">
        <v>110</v>
      </c>
      <c r="B117" s="121" t="s">
        <v>75</v>
      </c>
      <c r="C117" s="121" t="s">
        <v>216</v>
      </c>
      <c r="D117" s="1">
        <v>42536</v>
      </c>
      <c r="E117" s="121" t="s">
        <v>52</v>
      </c>
      <c r="F117" s="121" t="s">
        <v>60</v>
      </c>
      <c r="G117" s="122" t="s">
        <v>609</v>
      </c>
      <c r="H117" s="122" t="str">
        <f t="shared" si="18"/>
        <v>승강기 유상부품(도어이탈방지) 추가설치</v>
      </c>
      <c r="I117" s="122" t="s">
        <v>610</v>
      </c>
      <c r="J117" s="18">
        <v>484000</v>
      </c>
      <c r="K117" s="125"/>
      <c r="L117" s="122"/>
      <c r="M117" s="20"/>
      <c r="N117" s="121"/>
      <c r="O117" s="121"/>
      <c r="P117" s="121"/>
      <c r="Q117" s="121"/>
      <c r="R117" s="59"/>
      <c r="S117" s="40"/>
      <c r="T117" s="125"/>
      <c r="U117" s="122"/>
      <c r="V117" s="122"/>
      <c r="W117" s="122"/>
      <c r="X117" s="40"/>
      <c r="Y117" s="125"/>
      <c r="Z117" s="122" t="s">
        <v>100</v>
      </c>
      <c r="AA117" s="121" t="s">
        <v>101</v>
      </c>
      <c r="AB117" s="122" t="s">
        <v>102</v>
      </c>
      <c r="AC117" s="122"/>
      <c r="AD117" s="1">
        <v>42536</v>
      </c>
      <c r="AE117" s="1">
        <v>42536</v>
      </c>
      <c r="AF117" s="1">
        <v>42545</v>
      </c>
      <c r="AG117" s="18">
        <v>440000</v>
      </c>
      <c r="AH117" s="61">
        <f>SUM(AG117/J117)</f>
        <v>0.90909090909090906</v>
      </c>
      <c r="AI117" s="121"/>
      <c r="AJ117" s="48"/>
      <c r="AK117" s="121"/>
      <c r="AL117" s="121"/>
      <c r="AM117" s="121"/>
      <c r="AN117" s="123"/>
      <c r="AO117" s="121"/>
      <c r="AP117" s="14"/>
      <c r="AQ117" s="126" t="str">
        <f t="shared" si="21"/>
        <v>김광수</v>
      </c>
      <c r="AR117" s="16">
        <v>42543</v>
      </c>
      <c r="AS117" s="16">
        <v>42543</v>
      </c>
      <c r="AT117" s="7"/>
      <c r="AU117" s="14"/>
      <c r="AV117" s="16">
        <v>42551</v>
      </c>
      <c r="AW117" s="14">
        <f>SUM(AG117-AU117)</f>
        <v>440000</v>
      </c>
      <c r="AX117" s="92"/>
      <c r="AY117" s="82"/>
      <c r="AZ117" s="92"/>
      <c r="BA117" s="82"/>
      <c r="BB117" s="92"/>
      <c r="BC117" s="82"/>
      <c r="BD117" s="92"/>
      <c r="BE117" s="82"/>
      <c r="BF117" s="92"/>
      <c r="BG117" s="82"/>
      <c r="BH117" s="92"/>
      <c r="BI117" s="82"/>
      <c r="BJ117" s="92"/>
      <c r="BK117" s="82"/>
      <c r="BL117" s="92"/>
      <c r="BM117" s="82"/>
      <c r="BN117" s="92"/>
      <c r="BO117" s="82"/>
    </row>
    <row r="118" spans="1:67" ht="29.25" customHeight="1">
      <c r="A118" s="126">
        <v>111</v>
      </c>
      <c r="B118" s="121" t="s">
        <v>83</v>
      </c>
      <c r="C118" s="121" t="s">
        <v>176</v>
      </c>
      <c r="D118" s="1">
        <v>42531</v>
      </c>
      <c r="E118" s="121" t="s">
        <v>91</v>
      </c>
      <c r="F118" s="121" t="s">
        <v>60</v>
      </c>
      <c r="G118" s="122" t="s">
        <v>594</v>
      </c>
      <c r="H118" s="122" t="str">
        <f t="shared" si="18"/>
        <v>한국만화박물관 출력용 입장권 제작 구매</v>
      </c>
      <c r="I118" s="122" t="s">
        <v>595</v>
      </c>
      <c r="J118" s="18">
        <v>2629000</v>
      </c>
      <c r="K118" s="125"/>
      <c r="L118" s="122"/>
      <c r="M118" s="20"/>
      <c r="N118" s="121"/>
      <c r="O118" s="121"/>
      <c r="P118" s="121"/>
      <c r="Q118" s="121"/>
      <c r="R118" s="59"/>
      <c r="S118" s="40"/>
      <c r="T118" s="125"/>
      <c r="U118" s="122"/>
      <c r="V118" s="122"/>
      <c r="W118" s="122"/>
      <c r="X118" s="40"/>
      <c r="Y118" s="125"/>
      <c r="Z118" s="122" t="s">
        <v>596</v>
      </c>
      <c r="AA118" s="121" t="s">
        <v>597</v>
      </c>
      <c r="AB118" s="122" t="s">
        <v>598</v>
      </c>
      <c r="AC118" s="122"/>
      <c r="AD118" s="1">
        <v>42542</v>
      </c>
      <c r="AE118" s="1"/>
      <c r="AF118" s="1">
        <v>42545</v>
      </c>
      <c r="AG118" s="18">
        <v>2046000</v>
      </c>
      <c r="AH118" s="61">
        <f>SUM(AG118/J118)</f>
        <v>0.77824267782426781</v>
      </c>
      <c r="AI118" s="121"/>
      <c r="AJ118" s="48"/>
      <c r="AK118" s="121"/>
      <c r="AL118" s="121"/>
      <c r="AM118" s="121"/>
      <c r="AN118" s="123"/>
      <c r="AO118" s="121"/>
      <c r="AP118" s="14"/>
      <c r="AQ118" s="126" t="str">
        <f t="shared" si="21"/>
        <v>방희정</v>
      </c>
      <c r="AR118" s="16">
        <v>42545</v>
      </c>
      <c r="AS118" s="16">
        <v>42551</v>
      </c>
      <c r="AT118" s="7"/>
      <c r="AU118" s="14"/>
      <c r="AV118" s="16">
        <v>42556</v>
      </c>
      <c r="AW118" s="14">
        <f>SUM(AG118-AU118)</f>
        <v>2046000</v>
      </c>
      <c r="AX118" s="92"/>
      <c r="AY118" s="82"/>
      <c r="AZ118" s="92"/>
      <c r="BA118" s="82"/>
      <c r="BB118" s="92"/>
      <c r="BC118" s="82"/>
      <c r="BD118" s="92"/>
      <c r="BE118" s="82"/>
      <c r="BF118" s="92"/>
      <c r="BG118" s="82"/>
      <c r="BH118" s="92"/>
      <c r="BI118" s="82"/>
      <c r="BJ118" s="92"/>
      <c r="BK118" s="82"/>
      <c r="BL118" s="92"/>
      <c r="BM118" s="82"/>
      <c r="BN118" s="92"/>
      <c r="BO118" s="82"/>
    </row>
    <row r="119" spans="1:67" ht="29.25" customHeight="1">
      <c r="A119" s="126">
        <v>112</v>
      </c>
      <c r="B119" s="121" t="s">
        <v>75</v>
      </c>
      <c r="C119" s="121" t="s">
        <v>103</v>
      </c>
      <c r="D119" s="1">
        <v>42531</v>
      </c>
      <c r="E119" s="121" t="s">
        <v>52</v>
      </c>
      <c r="F119" s="121" t="s">
        <v>60</v>
      </c>
      <c r="G119" s="122" t="s">
        <v>611</v>
      </c>
      <c r="H119" s="122" t="str">
        <f t="shared" si="18"/>
        <v>공조기 베어링 교체</v>
      </c>
      <c r="I119" s="122" t="s">
        <v>595</v>
      </c>
      <c r="J119" s="18">
        <v>1320000</v>
      </c>
      <c r="K119" s="125"/>
      <c r="L119" s="122"/>
      <c r="M119" s="20"/>
      <c r="N119" s="121"/>
      <c r="O119" s="121"/>
      <c r="P119" s="121"/>
      <c r="Q119" s="121"/>
      <c r="R119" s="59"/>
      <c r="S119" s="40"/>
      <c r="T119" s="125"/>
      <c r="U119" s="122"/>
      <c r="V119" s="122"/>
      <c r="W119" s="122"/>
      <c r="X119" s="40"/>
      <c r="Y119" s="125"/>
      <c r="Z119" s="122" t="s">
        <v>612</v>
      </c>
      <c r="AA119" s="121" t="s">
        <v>614</v>
      </c>
      <c r="AB119" s="122" t="s">
        <v>613</v>
      </c>
      <c r="AC119" s="122"/>
      <c r="AD119" s="1">
        <v>42542</v>
      </c>
      <c r="AE119" s="1">
        <v>42542</v>
      </c>
      <c r="AF119" s="1">
        <v>42545</v>
      </c>
      <c r="AG119" s="18">
        <v>1221000</v>
      </c>
      <c r="AH119" s="61">
        <f>SUM(AG119/J119)</f>
        <v>0.92500000000000004</v>
      </c>
      <c r="AI119" s="121"/>
      <c r="AJ119" s="48"/>
      <c r="AK119" s="121"/>
      <c r="AL119" s="121"/>
      <c r="AM119" s="121"/>
      <c r="AN119" s="123"/>
      <c r="AO119" s="121"/>
      <c r="AP119" s="14"/>
      <c r="AQ119" s="126" t="str">
        <f t="shared" si="21"/>
        <v>이인철</v>
      </c>
      <c r="AR119" s="16">
        <v>42544</v>
      </c>
      <c r="AS119" s="16">
        <v>42544</v>
      </c>
      <c r="AT119" s="7"/>
      <c r="AU119" s="14"/>
      <c r="AV119" s="16">
        <v>42551</v>
      </c>
      <c r="AW119" s="14">
        <f>SUM(AG119-AU119)</f>
        <v>1221000</v>
      </c>
      <c r="AX119" s="92"/>
      <c r="AY119" s="82"/>
      <c r="AZ119" s="92"/>
      <c r="BA119" s="82"/>
      <c r="BB119" s="92"/>
      <c r="BC119" s="82"/>
      <c r="BD119" s="92"/>
      <c r="BE119" s="82"/>
      <c r="BF119" s="92"/>
      <c r="BG119" s="82"/>
      <c r="BH119" s="92"/>
      <c r="BI119" s="82"/>
      <c r="BJ119" s="92"/>
      <c r="BK119" s="82"/>
      <c r="BL119" s="92"/>
      <c r="BM119" s="82"/>
      <c r="BN119" s="92"/>
      <c r="BO119" s="82"/>
    </row>
    <row r="120" spans="1:67" ht="29.25" customHeight="1">
      <c r="A120" s="126">
        <v>113</v>
      </c>
      <c r="B120" s="121" t="s">
        <v>393</v>
      </c>
      <c r="C120" s="121" t="s">
        <v>615</v>
      </c>
      <c r="D120" s="1">
        <v>42488</v>
      </c>
      <c r="E120" s="121" t="s">
        <v>52</v>
      </c>
      <c r="F120" s="121" t="s">
        <v>623</v>
      </c>
      <c r="G120" s="122" t="s">
        <v>616</v>
      </c>
      <c r="H120" s="122" t="str">
        <f t="shared" si="18"/>
        <v>제19회 부천국제만화축제 총괄대행용역</v>
      </c>
      <c r="I120" s="122" t="s">
        <v>617</v>
      </c>
      <c r="J120" s="18">
        <v>546710000</v>
      </c>
      <c r="K120" s="125">
        <v>42499</v>
      </c>
      <c r="L120" s="122"/>
      <c r="M120" s="20"/>
      <c r="N120" s="121" t="s">
        <v>242</v>
      </c>
      <c r="O120" s="121" t="s">
        <v>589</v>
      </c>
      <c r="P120" s="121" t="s">
        <v>118</v>
      </c>
      <c r="Q120" s="121" t="s">
        <v>574</v>
      </c>
      <c r="R120" s="59">
        <v>546710000</v>
      </c>
      <c r="S120" s="40">
        <v>546710000</v>
      </c>
      <c r="T120" s="125">
        <v>42521</v>
      </c>
      <c r="U120" s="122">
        <v>2</v>
      </c>
      <c r="V120" s="122" t="s">
        <v>618</v>
      </c>
      <c r="W120" s="122" t="s">
        <v>619</v>
      </c>
      <c r="X120" s="40">
        <v>545198170</v>
      </c>
      <c r="Y120" s="125">
        <v>42521</v>
      </c>
      <c r="Z120" s="122" t="s">
        <v>618</v>
      </c>
      <c r="AA120" s="121" t="s">
        <v>620</v>
      </c>
      <c r="AB120" s="122" t="s">
        <v>619</v>
      </c>
      <c r="AC120" s="122">
        <v>1</v>
      </c>
      <c r="AD120" s="1">
        <v>42543</v>
      </c>
      <c r="AE120" s="1">
        <v>42543</v>
      </c>
      <c r="AF120" s="1">
        <v>42612</v>
      </c>
      <c r="AG120" s="18">
        <v>540000000</v>
      </c>
      <c r="AH120" s="61">
        <f>SUM(AG120/S120)</f>
        <v>0.98772658264893631</v>
      </c>
      <c r="AI120" s="121" t="s">
        <v>830</v>
      </c>
      <c r="AJ120" s="48" t="s">
        <v>831</v>
      </c>
      <c r="AK120" s="121" t="s">
        <v>832</v>
      </c>
      <c r="AL120" s="121"/>
      <c r="AM120" s="121"/>
      <c r="AN120" s="123"/>
      <c r="AO120" s="121"/>
      <c r="AP120" s="14">
        <v>592000000</v>
      </c>
      <c r="AQ120" s="126" t="str">
        <f t="shared" si="21"/>
        <v>김준호</v>
      </c>
      <c r="AR120" s="16">
        <v>42613</v>
      </c>
      <c r="AS120" s="16">
        <v>42622</v>
      </c>
      <c r="AT120" s="16">
        <v>42551</v>
      </c>
      <c r="AU120" s="14">
        <v>377200000</v>
      </c>
      <c r="AV120" s="16">
        <v>42647</v>
      </c>
      <c r="AW120" s="14">
        <v>184800000</v>
      </c>
      <c r="AX120" s="92">
        <v>42577</v>
      </c>
      <c r="AY120" s="82">
        <v>30000000</v>
      </c>
      <c r="AZ120" s="92"/>
      <c r="BA120" s="82"/>
      <c r="BB120" s="92"/>
      <c r="BC120" s="82"/>
      <c r="BD120" s="92"/>
      <c r="BE120" s="82"/>
      <c r="BF120" s="92"/>
      <c r="BG120" s="82"/>
      <c r="BH120" s="92"/>
      <c r="BI120" s="82"/>
      <c r="BJ120" s="92"/>
      <c r="BK120" s="82"/>
      <c r="BL120" s="92"/>
      <c r="BM120" s="82"/>
      <c r="BN120" s="92"/>
      <c r="BO120" s="82"/>
    </row>
    <row r="121" spans="1:67" ht="29.25" customHeight="1">
      <c r="A121" s="126">
        <v>114</v>
      </c>
      <c r="B121" s="121" t="s">
        <v>393</v>
      </c>
      <c r="C121" s="121" t="s">
        <v>394</v>
      </c>
      <c r="D121" s="1">
        <v>42510</v>
      </c>
      <c r="E121" s="121" t="s">
        <v>52</v>
      </c>
      <c r="F121" s="121" t="s">
        <v>238</v>
      </c>
      <c r="G121" s="122" t="s">
        <v>587</v>
      </c>
      <c r="H121" s="122" t="str">
        <f t="shared" si="18"/>
        <v>제5회 세계어린이만화가대회 본대회(만화캠프) 기획, 운영 용역</v>
      </c>
      <c r="I121" s="122" t="s">
        <v>588</v>
      </c>
      <c r="J121" s="18">
        <v>62133500</v>
      </c>
      <c r="K121" s="125">
        <v>42520</v>
      </c>
      <c r="L121" s="122"/>
      <c r="M121" s="20"/>
      <c r="N121" s="121" t="s">
        <v>242</v>
      </c>
      <c r="O121" s="121" t="s">
        <v>589</v>
      </c>
      <c r="P121" s="121" t="s">
        <v>118</v>
      </c>
      <c r="Q121" s="121" t="s">
        <v>574</v>
      </c>
      <c r="R121" s="59">
        <v>62133500</v>
      </c>
      <c r="S121" s="40">
        <v>62133500</v>
      </c>
      <c r="T121" s="125">
        <v>42530</v>
      </c>
      <c r="U121" s="122">
        <v>4</v>
      </c>
      <c r="V121" s="122" t="s">
        <v>590</v>
      </c>
      <c r="W121" s="122" t="s">
        <v>591</v>
      </c>
      <c r="X121" s="40">
        <v>56541485</v>
      </c>
      <c r="Y121" s="125">
        <v>42530</v>
      </c>
      <c r="Z121" s="122" t="s">
        <v>590</v>
      </c>
      <c r="AA121" s="121" t="s">
        <v>593</v>
      </c>
      <c r="AB121" s="122" t="s">
        <v>591</v>
      </c>
      <c r="AC121" s="122">
        <v>1</v>
      </c>
      <c r="AD121" s="1">
        <v>42545</v>
      </c>
      <c r="AE121" s="1">
        <v>42545</v>
      </c>
      <c r="AF121" s="1">
        <v>42613</v>
      </c>
      <c r="AG121" s="18">
        <v>61810000</v>
      </c>
      <c r="AH121" s="61">
        <f>SUM(AG121/S121)</f>
        <v>0.99479346890163922</v>
      </c>
      <c r="AI121" s="121"/>
      <c r="AJ121" s="48"/>
      <c r="AK121" s="121"/>
      <c r="AL121" s="121"/>
      <c r="AM121" s="121"/>
      <c r="AN121" s="123"/>
      <c r="AO121" s="121"/>
      <c r="AP121" s="14"/>
      <c r="AQ121" s="126" t="str">
        <f t="shared" si="21"/>
        <v>박소연</v>
      </c>
      <c r="AR121" s="16">
        <v>42604</v>
      </c>
      <c r="AS121" s="16">
        <v>42605</v>
      </c>
      <c r="AT121" s="7">
        <v>42556</v>
      </c>
      <c r="AU121" s="14">
        <v>43267000</v>
      </c>
      <c r="AV121" s="16">
        <v>42614</v>
      </c>
      <c r="AW121" s="14">
        <f>SUM(AG121-AU121)</f>
        <v>18543000</v>
      </c>
      <c r="AX121" s="92"/>
      <c r="AY121" s="82"/>
      <c r="AZ121" s="92"/>
      <c r="BA121" s="82"/>
      <c r="BB121" s="92"/>
      <c r="BC121" s="82"/>
      <c r="BD121" s="92"/>
      <c r="BE121" s="82"/>
      <c r="BF121" s="92"/>
      <c r="BG121" s="82"/>
      <c r="BH121" s="92"/>
      <c r="BI121" s="82"/>
      <c r="BJ121" s="92"/>
      <c r="BK121" s="82"/>
      <c r="BL121" s="92"/>
      <c r="BM121" s="82"/>
      <c r="BN121" s="92"/>
      <c r="BO121" s="82"/>
    </row>
    <row r="122" spans="1:67" ht="29.25" customHeight="1">
      <c r="A122" s="126">
        <v>115</v>
      </c>
      <c r="B122" s="121" t="s">
        <v>58</v>
      </c>
      <c r="C122" s="121" t="s">
        <v>237</v>
      </c>
      <c r="D122" s="1">
        <v>42545</v>
      </c>
      <c r="E122" s="121" t="s">
        <v>91</v>
      </c>
      <c r="F122" s="121" t="s">
        <v>60</v>
      </c>
      <c r="G122" s="122" t="s">
        <v>599</v>
      </c>
      <c r="H122" s="122" t="str">
        <f t="shared" si="18"/>
        <v>한국 웹톤 홍보집 및 한국만화영상진흥원 외국어 소개자료 제작</v>
      </c>
      <c r="I122" s="122" t="s">
        <v>600</v>
      </c>
      <c r="J122" s="18">
        <v>6950000</v>
      </c>
      <c r="K122" s="125"/>
      <c r="L122" s="122"/>
      <c r="M122" s="20"/>
      <c r="N122" s="121"/>
      <c r="O122" s="121"/>
      <c r="P122" s="121"/>
      <c r="Q122" s="121"/>
      <c r="R122" s="59"/>
      <c r="S122" s="40"/>
      <c r="T122" s="125"/>
      <c r="U122" s="122"/>
      <c r="V122" s="122"/>
      <c r="W122" s="122"/>
      <c r="X122" s="40"/>
      <c r="Y122" s="125"/>
      <c r="Z122" s="122" t="s">
        <v>601</v>
      </c>
      <c r="AA122" s="121" t="s">
        <v>602</v>
      </c>
      <c r="AB122" s="122" t="s">
        <v>603</v>
      </c>
      <c r="AC122" s="122"/>
      <c r="AD122" s="1">
        <v>42548</v>
      </c>
      <c r="AE122" s="1"/>
      <c r="AF122" s="1">
        <v>42573</v>
      </c>
      <c r="AG122" s="18">
        <v>6600000</v>
      </c>
      <c r="AH122" s="61">
        <f>SUM(AG122/J122)</f>
        <v>0.94964028776978415</v>
      </c>
      <c r="AI122" s="121"/>
      <c r="AJ122" s="48"/>
      <c r="AK122" s="121"/>
      <c r="AL122" s="121"/>
      <c r="AM122" s="121"/>
      <c r="AN122" s="123"/>
      <c r="AO122" s="121"/>
      <c r="AP122" s="14"/>
      <c r="AQ122" s="126" t="str">
        <f t="shared" si="21"/>
        <v>서희진</v>
      </c>
      <c r="AR122" s="16">
        <v>42566</v>
      </c>
      <c r="AS122" s="16">
        <v>42566</v>
      </c>
      <c r="AT122" s="7"/>
      <c r="AU122" s="14"/>
      <c r="AV122" s="16">
        <v>42577</v>
      </c>
      <c r="AW122" s="14">
        <f>SUM(AG122-AU122)</f>
        <v>6600000</v>
      </c>
      <c r="AX122" s="92"/>
      <c r="AY122" s="82"/>
      <c r="AZ122" s="92"/>
      <c r="BA122" s="82"/>
      <c r="BB122" s="92"/>
      <c r="BC122" s="82"/>
      <c r="BD122" s="92"/>
      <c r="BE122" s="82"/>
      <c r="BF122" s="92"/>
      <c r="BG122" s="82"/>
      <c r="BH122" s="92"/>
      <c r="BI122" s="82"/>
      <c r="BJ122" s="92"/>
      <c r="BK122" s="82"/>
      <c r="BL122" s="92"/>
      <c r="BM122" s="82"/>
      <c r="BN122" s="92"/>
      <c r="BO122" s="82"/>
    </row>
    <row r="123" spans="1:67" ht="29.25" customHeight="1">
      <c r="A123" s="126">
        <v>116</v>
      </c>
      <c r="B123" s="121" t="s">
        <v>505</v>
      </c>
      <c r="C123" s="121" t="s">
        <v>146</v>
      </c>
      <c r="D123" s="1">
        <v>42544</v>
      </c>
      <c r="E123" s="121" t="s">
        <v>52</v>
      </c>
      <c r="F123" s="121" t="s">
        <v>60</v>
      </c>
      <c r="G123" s="122" t="s">
        <v>604</v>
      </c>
      <c r="H123" s="122" t="str">
        <f t="shared" si="18"/>
        <v>만화애니활용 지역활성화를 위한 만화카페 설치 용역</v>
      </c>
      <c r="I123" s="122" t="s">
        <v>605</v>
      </c>
      <c r="J123" s="18">
        <v>14575000</v>
      </c>
      <c r="K123" s="125"/>
      <c r="L123" s="122"/>
      <c r="M123" s="20"/>
      <c r="N123" s="121"/>
      <c r="O123" s="121"/>
      <c r="P123" s="121"/>
      <c r="Q123" s="121"/>
      <c r="R123" s="59"/>
      <c r="S123" s="40"/>
      <c r="T123" s="125"/>
      <c r="U123" s="122"/>
      <c r="V123" s="122"/>
      <c r="W123" s="122"/>
      <c r="X123" s="40"/>
      <c r="Y123" s="125"/>
      <c r="Z123" s="122" t="s">
        <v>305</v>
      </c>
      <c r="AA123" s="121" t="s">
        <v>306</v>
      </c>
      <c r="AB123" s="122" t="s">
        <v>367</v>
      </c>
      <c r="AC123" s="122"/>
      <c r="AD123" s="1">
        <v>42549</v>
      </c>
      <c r="AE123" s="1">
        <v>42549</v>
      </c>
      <c r="AF123" s="1">
        <v>42559</v>
      </c>
      <c r="AG123" s="18">
        <v>13420000</v>
      </c>
      <c r="AH123" s="61">
        <f>SUM(AG123/J123)</f>
        <v>0.92075471698113209</v>
      </c>
      <c r="AI123" s="121"/>
      <c r="AJ123" s="48"/>
      <c r="AK123" s="121"/>
      <c r="AL123" s="121"/>
      <c r="AM123" s="121"/>
      <c r="AN123" s="123"/>
      <c r="AO123" s="121"/>
      <c r="AP123" s="14"/>
      <c r="AQ123" s="126" t="str">
        <f t="shared" si="21"/>
        <v>이소현</v>
      </c>
      <c r="AR123" s="16">
        <v>42559</v>
      </c>
      <c r="AS123" s="16">
        <v>42564</v>
      </c>
      <c r="AT123" s="7"/>
      <c r="AU123" s="14"/>
      <c r="AV123" s="16">
        <v>42565</v>
      </c>
      <c r="AW123" s="14">
        <f>SUM(AG123-AU123)</f>
        <v>13420000</v>
      </c>
      <c r="AX123" s="92"/>
      <c r="AY123" s="82"/>
      <c r="AZ123" s="92"/>
      <c r="BA123" s="82"/>
      <c r="BB123" s="92"/>
      <c r="BC123" s="82"/>
      <c r="BD123" s="92"/>
      <c r="BE123" s="82"/>
      <c r="BF123" s="92"/>
      <c r="BG123" s="82"/>
      <c r="BH123" s="92"/>
      <c r="BI123" s="82"/>
      <c r="BJ123" s="92"/>
      <c r="BK123" s="82"/>
      <c r="BL123" s="92"/>
      <c r="BM123" s="82"/>
      <c r="BN123" s="92"/>
      <c r="BO123" s="82"/>
    </row>
    <row r="124" spans="1:67" ht="29.25" customHeight="1">
      <c r="A124" s="126">
        <v>117</v>
      </c>
      <c r="B124" s="121" t="s">
        <v>393</v>
      </c>
      <c r="C124" s="121" t="s">
        <v>606</v>
      </c>
      <c r="D124" s="1">
        <v>42544</v>
      </c>
      <c r="E124" s="121" t="s">
        <v>52</v>
      </c>
      <c r="F124" s="121" t="s">
        <v>60</v>
      </c>
      <c r="G124" s="122" t="s">
        <v>622</v>
      </c>
      <c r="H124" s="122" t="str">
        <f t="shared" si="18"/>
        <v>제19회 부천국제만화축제 사전행사 '만끽' 페스티벌 운영 용역</v>
      </c>
      <c r="I124" s="122" t="s">
        <v>588</v>
      </c>
      <c r="J124" s="18">
        <v>10000000</v>
      </c>
      <c r="K124" s="125"/>
      <c r="L124" s="122"/>
      <c r="M124" s="20"/>
      <c r="N124" s="121"/>
      <c r="O124" s="121"/>
      <c r="P124" s="121"/>
      <c r="Q124" s="121"/>
      <c r="R124" s="59"/>
      <c r="S124" s="40"/>
      <c r="T124" s="125"/>
      <c r="U124" s="122"/>
      <c r="V124" s="122"/>
      <c r="W124" s="122"/>
      <c r="X124" s="40"/>
      <c r="Y124" s="125"/>
      <c r="Z124" s="122" t="s">
        <v>607</v>
      </c>
      <c r="AA124" s="121" t="s">
        <v>621</v>
      </c>
      <c r="AB124" s="122" t="s">
        <v>608</v>
      </c>
      <c r="AC124" s="122"/>
      <c r="AD124" s="1">
        <v>42549</v>
      </c>
      <c r="AE124" s="1">
        <v>42549</v>
      </c>
      <c r="AF124" s="1">
        <v>42594</v>
      </c>
      <c r="AG124" s="18">
        <v>9900000</v>
      </c>
      <c r="AH124" s="61">
        <f>SUM(AG124/J124)</f>
        <v>0.99</v>
      </c>
      <c r="AI124" s="121"/>
      <c r="AJ124" s="48"/>
      <c r="AK124" s="121"/>
      <c r="AL124" s="121"/>
      <c r="AM124" s="121"/>
      <c r="AN124" s="123"/>
      <c r="AO124" s="121"/>
      <c r="AP124" s="14"/>
      <c r="AQ124" s="126" t="str">
        <f t="shared" si="21"/>
        <v>한필호</v>
      </c>
      <c r="AR124" s="16">
        <v>42594</v>
      </c>
      <c r="AS124" s="16">
        <v>42601</v>
      </c>
      <c r="AT124" s="7">
        <v>42557</v>
      </c>
      <c r="AU124" s="14">
        <v>6900000</v>
      </c>
      <c r="AV124" s="16">
        <v>42608</v>
      </c>
      <c r="AW124" s="14">
        <f>SUM(AG124-AU124)</f>
        <v>3000000</v>
      </c>
      <c r="AX124" s="92"/>
      <c r="AY124" s="82"/>
      <c r="AZ124" s="92"/>
      <c r="BA124" s="82"/>
      <c r="BB124" s="92"/>
      <c r="BC124" s="82"/>
      <c r="BD124" s="92"/>
      <c r="BE124" s="82"/>
      <c r="BF124" s="92"/>
      <c r="BG124" s="82"/>
      <c r="BH124" s="92"/>
      <c r="BI124" s="82"/>
      <c r="BJ124" s="92"/>
      <c r="BK124" s="82"/>
      <c r="BL124" s="92"/>
      <c r="BM124" s="82"/>
      <c r="BN124" s="92"/>
      <c r="BO124" s="82"/>
    </row>
    <row r="125" spans="1:67" ht="29.25" customHeight="1">
      <c r="A125" s="126">
        <v>118</v>
      </c>
      <c r="B125" s="121" t="s">
        <v>201</v>
      </c>
      <c r="C125" s="121" t="s">
        <v>354</v>
      </c>
      <c r="D125" s="1">
        <v>42501</v>
      </c>
      <c r="E125" s="121" t="s">
        <v>52</v>
      </c>
      <c r="F125" s="121" t="s">
        <v>624</v>
      </c>
      <c r="G125" s="122" t="s">
        <v>625</v>
      </c>
      <c r="H125" s="122" t="str">
        <f t="shared" si="18"/>
        <v>2016 만화창작인력 실태조사 연구 용역</v>
      </c>
      <c r="I125" s="122" t="s">
        <v>458</v>
      </c>
      <c r="J125" s="18">
        <v>50000000</v>
      </c>
      <c r="K125" s="125">
        <v>42506</v>
      </c>
      <c r="L125" s="122"/>
      <c r="M125" s="20"/>
      <c r="N125" s="121" t="s">
        <v>116</v>
      </c>
      <c r="O125" s="121"/>
      <c r="P125" s="121" t="s">
        <v>118</v>
      </c>
      <c r="Q125" s="121" t="s">
        <v>574</v>
      </c>
      <c r="R125" s="59">
        <v>50000000</v>
      </c>
      <c r="S125" s="59">
        <v>50000000</v>
      </c>
      <c r="T125" s="125">
        <v>42516</v>
      </c>
      <c r="U125" s="122">
        <v>3</v>
      </c>
      <c r="V125" s="122" t="s">
        <v>626</v>
      </c>
      <c r="W125" s="122" t="s">
        <v>627</v>
      </c>
      <c r="X125" s="40">
        <v>46000000</v>
      </c>
      <c r="Y125" s="125">
        <v>42516</v>
      </c>
      <c r="Z125" s="122" t="s">
        <v>626</v>
      </c>
      <c r="AA125" s="121" t="s">
        <v>628</v>
      </c>
      <c r="AB125" s="122" t="s">
        <v>627</v>
      </c>
      <c r="AC125" s="122">
        <v>1</v>
      </c>
      <c r="AD125" s="1">
        <v>42550</v>
      </c>
      <c r="AE125" s="1">
        <v>42550</v>
      </c>
      <c r="AF125" s="1">
        <v>42704</v>
      </c>
      <c r="AG125" s="18">
        <v>46000000</v>
      </c>
      <c r="AH125" s="61">
        <f>SUM(AG125/S125)</f>
        <v>0.92</v>
      </c>
      <c r="AI125" s="121"/>
      <c r="AJ125" s="48"/>
      <c r="AK125" s="121"/>
      <c r="AL125" s="121"/>
      <c r="AM125" s="121"/>
      <c r="AN125" s="123"/>
      <c r="AO125" s="121"/>
      <c r="AP125" s="14"/>
      <c r="AQ125" s="126" t="str">
        <f t="shared" si="21"/>
        <v>김보금</v>
      </c>
      <c r="AR125" s="16"/>
      <c r="AS125" s="16"/>
      <c r="AT125" s="7">
        <v>42584</v>
      </c>
      <c r="AU125" s="14">
        <v>31830000</v>
      </c>
      <c r="AV125" s="16"/>
      <c r="AW125" s="14"/>
      <c r="AX125" s="92"/>
      <c r="AY125" s="82"/>
      <c r="AZ125" s="92"/>
      <c r="BA125" s="82"/>
      <c r="BB125" s="92"/>
      <c r="BC125" s="82"/>
      <c r="BD125" s="92"/>
      <c r="BE125" s="82"/>
      <c r="BF125" s="92"/>
      <c r="BG125" s="82"/>
      <c r="BH125" s="92"/>
      <c r="BI125" s="82"/>
      <c r="BJ125" s="92"/>
      <c r="BK125" s="82"/>
      <c r="BL125" s="92"/>
      <c r="BM125" s="82"/>
      <c r="BN125" s="92"/>
      <c r="BO125" s="82"/>
    </row>
    <row r="126" spans="1:67" ht="29.25" customHeight="1">
      <c r="A126" s="126">
        <v>119</v>
      </c>
      <c r="B126" s="121" t="s">
        <v>153</v>
      </c>
      <c r="C126" s="121" t="s">
        <v>253</v>
      </c>
      <c r="D126" s="1">
        <v>42552</v>
      </c>
      <c r="E126" s="121" t="s">
        <v>91</v>
      </c>
      <c r="F126" s="121" t="s">
        <v>60</v>
      </c>
      <c r="G126" s="122" t="s">
        <v>642</v>
      </c>
      <c r="H126" s="122" t="str">
        <f t="shared" si="18"/>
        <v>2016 우리원 언론홍보를 위한 연감 구입</v>
      </c>
      <c r="I126" s="122" t="s">
        <v>643</v>
      </c>
      <c r="J126" s="18">
        <v>180000</v>
      </c>
      <c r="K126" s="125"/>
      <c r="L126" s="122"/>
      <c r="M126" s="20"/>
      <c r="N126" s="121"/>
      <c r="O126" s="121"/>
      <c r="P126" s="121"/>
      <c r="Q126" s="121"/>
      <c r="R126" s="59"/>
      <c r="S126" s="59"/>
      <c r="T126" s="125"/>
      <c r="U126" s="122"/>
      <c r="V126" s="122"/>
      <c r="W126" s="122"/>
      <c r="X126" s="40"/>
      <c r="Y126" s="125"/>
      <c r="Z126" s="122" t="s">
        <v>644</v>
      </c>
      <c r="AA126" s="121" t="s">
        <v>645</v>
      </c>
      <c r="AB126" s="122" t="s">
        <v>646</v>
      </c>
      <c r="AC126" s="122"/>
      <c r="AD126" s="1">
        <v>42552</v>
      </c>
      <c r="AE126" s="1"/>
      <c r="AF126" s="1">
        <v>42555</v>
      </c>
      <c r="AG126" s="18">
        <v>180000</v>
      </c>
      <c r="AH126" s="61">
        <f>SUM(AG126/J126)</f>
        <v>1</v>
      </c>
      <c r="AI126" s="121"/>
      <c r="AJ126" s="48"/>
      <c r="AK126" s="121"/>
      <c r="AL126" s="121"/>
      <c r="AM126" s="121"/>
      <c r="AN126" s="123"/>
      <c r="AO126" s="121"/>
      <c r="AP126" s="14"/>
      <c r="AQ126" s="126" t="str">
        <f t="shared" si="21"/>
        <v>이효재</v>
      </c>
      <c r="AR126" s="16">
        <v>42555</v>
      </c>
      <c r="AS126" s="16">
        <v>42555</v>
      </c>
      <c r="AT126" s="7"/>
      <c r="AU126" s="14"/>
      <c r="AV126" s="16">
        <v>42563</v>
      </c>
      <c r="AW126" s="14">
        <f>SUM(AG126-AU126)</f>
        <v>180000</v>
      </c>
      <c r="AX126" s="92"/>
      <c r="AY126" s="82"/>
      <c r="AZ126" s="92"/>
      <c r="BA126" s="82"/>
      <c r="BB126" s="92"/>
      <c r="BC126" s="82"/>
      <c r="BD126" s="92"/>
      <c r="BE126" s="82"/>
      <c r="BF126" s="92"/>
      <c r="BG126" s="82"/>
      <c r="BH126" s="92"/>
      <c r="BI126" s="82"/>
      <c r="BJ126" s="92"/>
      <c r="BK126" s="82"/>
      <c r="BL126" s="92"/>
      <c r="BM126" s="82"/>
      <c r="BN126" s="92"/>
      <c r="BO126" s="82"/>
    </row>
    <row r="127" spans="1:67" ht="29.25" customHeight="1">
      <c r="A127" s="126">
        <v>120</v>
      </c>
      <c r="B127" s="121" t="s">
        <v>139</v>
      </c>
      <c r="C127" s="121" t="s">
        <v>318</v>
      </c>
      <c r="D127" s="1">
        <v>42501</v>
      </c>
      <c r="E127" s="121" t="s">
        <v>52</v>
      </c>
      <c r="F127" s="121" t="s">
        <v>269</v>
      </c>
      <c r="G127" s="122" t="s">
        <v>630</v>
      </c>
      <c r="H127" s="122" t="str">
        <f t="shared" si="18"/>
        <v>2016년 한국만화박물관 소장품 해제 연구 용역</v>
      </c>
      <c r="I127" s="122" t="s">
        <v>631</v>
      </c>
      <c r="J127" s="18">
        <v>15000000</v>
      </c>
      <c r="K127" s="125">
        <v>42543</v>
      </c>
      <c r="L127" s="122" t="s">
        <v>577</v>
      </c>
      <c r="M127" s="20">
        <v>0.9</v>
      </c>
      <c r="N127" s="121" t="s">
        <v>242</v>
      </c>
      <c r="O127" s="121" t="s">
        <v>117</v>
      </c>
      <c r="P127" s="121" t="s">
        <v>118</v>
      </c>
      <c r="Q127" s="121" t="s">
        <v>275</v>
      </c>
      <c r="R127" s="59">
        <v>15000000</v>
      </c>
      <c r="S127" s="40">
        <v>14839925</v>
      </c>
      <c r="T127" s="125">
        <v>42548</v>
      </c>
      <c r="U127" s="122">
        <v>2</v>
      </c>
      <c r="V127" s="122" t="s">
        <v>543</v>
      </c>
      <c r="W127" s="122" t="s">
        <v>544</v>
      </c>
      <c r="X127" s="40">
        <v>13500000</v>
      </c>
      <c r="Y127" s="125">
        <v>42544</v>
      </c>
      <c r="Z127" s="122" t="s">
        <v>543</v>
      </c>
      <c r="AA127" s="121" t="s">
        <v>545</v>
      </c>
      <c r="AB127" s="122" t="s">
        <v>544</v>
      </c>
      <c r="AC127" s="122">
        <v>1</v>
      </c>
      <c r="AD127" s="1">
        <v>42555</v>
      </c>
      <c r="AE127" s="1">
        <v>42555</v>
      </c>
      <c r="AF127" s="1">
        <v>42716</v>
      </c>
      <c r="AG127" s="18">
        <v>13500000</v>
      </c>
      <c r="AH127" s="61">
        <f>SUM(AG127/S127)</f>
        <v>0.90970810162450277</v>
      </c>
      <c r="AI127" s="121"/>
      <c r="AJ127" s="48"/>
      <c r="AK127" s="121"/>
      <c r="AL127" s="121"/>
      <c r="AM127" s="121"/>
      <c r="AN127" s="123"/>
      <c r="AO127" s="121"/>
      <c r="AP127" s="14"/>
      <c r="AQ127" s="126" t="str">
        <f t="shared" si="21"/>
        <v>심리나</v>
      </c>
      <c r="AR127" s="16"/>
      <c r="AS127" s="16"/>
      <c r="AT127" s="7"/>
      <c r="AU127" s="14"/>
      <c r="AV127" s="16"/>
      <c r="AW127" s="14"/>
      <c r="AX127" s="92"/>
      <c r="AY127" s="82"/>
      <c r="AZ127" s="92"/>
      <c r="BA127" s="82"/>
      <c r="BB127" s="92"/>
      <c r="BC127" s="82"/>
      <c r="BD127" s="92"/>
      <c r="BE127" s="82"/>
      <c r="BF127" s="92"/>
      <c r="BG127" s="82"/>
      <c r="BH127" s="92"/>
      <c r="BI127" s="82"/>
      <c r="BJ127" s="92"/>
      <c r="BK127" s="82"/>
      <c r="BL127" s="92"/>
      <c r="BM127" s="82"/>
      <c r="BN127" s="92"/>
      <c r="BO127" s="82"/>
    </row>
    <row r="128" spans="1:67" ht="29.25" customHeight="1">
      <c r="A128" s="126">
        <v>121</v>
      </c>
      <c r="B128" s="121" t="s">
        <v>58</v>
      </c>
      <c r="C128" s="121" t="s">
        <v>237</v>
      </c>
      <c r="D128" s="1">
        <v>42494</v>
      </c>
      <c r="E128" s="121" t="s">
        <v>52</v>
      </c>
      <c r="F128" s="121" t="s">
        <v>279</v>
      </c>
      <c r="G128" s="122" t="s">
        <v>657</v>
      </c>
      <c r="H128" s="122" t="str">
        <f t="shared" si="18"/>
        <v>2016공공브랜드 만화창작 지원사업 관리 및 결과물 제작 배포 용역</v>
      </c>
      <c r="I128" s="122" t="s">
        <v>658</v>
      </c>
      <c r="J128" s="18">
        <v>38500000</v>
      </c>
      <c r="K128" s="125"/>
      <c r="L128" s="122"/>
      <c r="M128" s="20"/>
      <c r="N128" s="121"/>
      <c r="O128" s="121"/>
      <c r="P128" s="121"/>
      <c r="Q128" s="121"/>
      <c r="R128" s="59"/>
      <c r="S128" s="40"/>
      <c r="T128" s="125"/>
      <c r="U128" s="122"/>
      <c r="V128" s="122"/>
      <c r="W128" s="122"/>
      <c r="X128" s="40"/>
      <c r="Y128" s="125"/>
      <c r="Z128" s="122" t="s">
        <v>158</v>
      </c>
      <c r="AA128" s="121" t="s">
        <v>159</v>
      </c>
      <c r="AB128" s="122" t="s">
        <v>160</v>
      </c>
      <c r="AC128" s="122"/>
      <c r="AD128" s="1">
        <v>42562</v>
      </c>
      <c r="AE128" s="1">
        <v>42562</v>
      </c>
      <c r="AF128" s="1">
        <v>42916</v>
      </c>
      <c r="AG128" s="18">
        <v>38000000</v>
      </c>
      <c r="AH128" s="61">
        <f t="shared" ref="AH128:AH141" si="22">SUM(AG128/J128)</f>
        <v>0.98701298701298701</v>
      </c>
      <c r="AI128" s="121"/>
      <c r="AJ128" s="48"/>
      <c r="AK128" s="121"/>
      <c r="AL128" s="121"/>
      <c r="AM128" s="121"/>
      <c r="AN128" s="123"/>
      <c r="AO128" s="121"/>
      <c r="AP128" s="14"/>
      <c r="AQ128" s="126" t="str">
        <f t="shared" si="21"/>
        <v>서희진</v>
      </c>
      <c r="AR128" s="16"/>
      <c r="AS128" s="16"/>
      <c r="AT128" s="7">
        <v>42591</v>
      </c>
      <c r="AU128" s="14">
        <v>21547210</v>
      </c>
      <c r="AV128" s="16"/>
      <c r="AW128" s="14"/>
      <c r="AX128" s="92"/>
      <c r="AY128" s="82"/>
      <c r="AZ128" s="92"/>
      <c r="BA128" s="82"/>
      <c r="BB128" s="92"/>
      <c r="BC128" s="82"/>
      <c r="BD128" s="92"/>
      <c r="BE128" s="82"/>
      <c r="BF128" s="92"/>
      <c r="BG128" s="82"/>
      <c r="BH128" s="92"/>
      <c r="BI128" s="82"/>
      <c r="BJ128" s="92"/>
      <c r="BK128" s="82"/>
      <c r="BL128" s="92"/>
      <c r="BM128" s="82"/>
      <c r="BN128" s="92"/>
      <c r="BO128" s="82"/>
    </row>
    <row r="129" spans="1:67" ht="29.25" customHeight="1">
      <c r="A129" s="126">
        <v>122</v>
      </c>
      <c r="B129" s="121" t="s">
        <v>201</v>
      </c>
      <c r="C129" s="121" t="s">
        <v>414</v>
      </c>
      <c r="D129" s="1">
        <v>42551</v>
      </c>
      <c r="E129" s="121" t="s">
        <v>52</v>
      </c>
      <c r="F129" s="121" t="s">
        <v>60</v>
      </c>
      <c r="G129" s="122" t="s">
        <v>648</v>
      </c>
      <c r="H129" s="122" t="str">
        <f t="shared" si="18"/>
        <v>제14회 대한민국창작만화공모전 수상작품집 제작</v>
      </c>
      <c r="I129" s="122" t="s">
        <v>649</v>
      </c>
      <c r="J129" s="18">
        <v>6840600</v>
      </c>
      <c r="K129" s="125"/>
      <c r="L129" s="122"/>
      <c r="M129" s="20"/>
      <c r="N129" s="121"/>
      <c r="O129" s="121"/>
      <c r="P129" s="121"/>
      <c r="Q129" s="121"/>
      <c r="R129" s="59"/>
      <c r="S129" s="40"/>
      <c r="T129" s="125"/>
      <c r="U129" s="122"/>
      <c r="V129" s="122"/>
      <c r="W129" s="122"/>
      <c r="X129" s="40"/>
      <c r="Y129" s="125"/>
      <c r="Z129" s="122" t="s">
        <v>250</v>
      </c>
      <c r="AA129" s="121" t="s">
        <v>251</v>
      </c>
      <c r="AB129" s="122" t="s">
        <v>252</v>
      </c>
      <c r="AC129" s="122"/>
      <c r="AD129" s="1">
        <v>42563</v>
      </c>
      <c r="AE129" s="1"/>
      <c r="AF129" s="1">
        <v>42592</v>
      </c>
      <c r="AG129" s="18">
        <v>5999400</v>
      </c>
      <c r="AH129" s="61">
        <f t="shared" si="22"/>
        <v>0.87702833084817122</v>
      </c>
      <c r="AI129" s="121"/>
      <c r="AJ129" s="48"/>
      <c r="AK129" s="121"/>
      <c r="AL129" s="121"/>
      <c r="AM129" s="121"/>
      <c r="AN129" s="123"/>
      <c r="AO129" s="121"/>
      <c r="AP129" s="14"/>
      <c r="AQ129" s="126" t="str">
        <f t="shared" si="21"/>
        <v>심현필</v>
      </c>
      <c r="AR129" s="16">
        <v>42592</v>
      </c>
      <c r="AS129" s="16">
        <v>42592</v>
      </c>
      <c r="AT129" s="7"/>
      <c r="AU129" s="14"/>
      <c r="AV129" s="16">
        <v>42598</v>
      </c>
      <c r="AW129" s="14">
        <f t="shared" ref="AW129:AW141" si="23">SUM(AG129-AU129)</f>
        <v>5999400</v>
      </c>
      <c r="AX129" s="92"/>
      <c r="AY129" s="82"/>
      <c r="AZ129" s="92"/>
      <c r="BA129" s="82"/>
      <c r="BB129" s="92"/>
      <c r="BC129" s="82"/>
      <c r="BD129" s="92"/>
      <c r="BE129" s="82"/>
      <c r="BF129" s="92"/>
      <c r="BG129" s="82"/>
      <c r="BH129" s="92"/>
      <c r="BI129" s="82"/>
      <c r="BJ129" s="92"/>
      <c r="BK129" s="82"/>
      <c r="BL129" s="92"/>
      <c r="BM129" s="82"/>
      <c r="BN129" s="92"/>
      <c r="BO129" s="82"/>
    </row>
    <row r="130" spans="1:67" ht="29.25" customHeight="1">
      <c r="A130" s="126">
        <v>123</v>
      </c>
      <c r="B130" s="121" t="s">
        <v>58</v>
      </c>
      <c r="C130" s="121" t="s">
        <v>650</v>
      </c>
      <c r="D130" s="1">
        <v>42557</v>
      </c>
      <c r="E130" s="121" t="s">
        <v>52</v>
      </c>
      <c r="F130" s="121" t="s">
        <v>60</v>
      </c>
      <c r="G130" s="122" t="s">
        <v>651</v>
      </c>
      <c r="H130" s="122" t="str">
        <f t="shared" si="18"/>
        <v>2016한국국제만화마켓 및 글로벌 만화도시 네트워크 행사 시설물 설치 및 홍보물 제작 용역</v>
      </c>
      <c r="I130" s="122" t="s">
        <v>652</v>
      </c>
      <c r="J130" s="18">
        <v>19058490</v>
      </c>
      <c r="K130" s="125"/>
      <c r="L130" s="122"/>
      <c r="M130" s="20"/>
      <c r="N130" s="121"/>
      <c r="O130" s="121"/>
      <c r="P130" s="121"/>
      <c r="Q130" s="121"/>
      <c r="R130" s="59"/>
      <c r="S130" s="40"/>
      <c r="T130" s="125"/>
      <c r="U130" s="122"/>
      <c r="V130" s="122"/>
      <c r="W130" s="122"/>
      <c r="X130" s="40"/>
      <c r="Y130" s="125"/>
      <c r="Z130" s="122" t="s">
        <v>653</v>
      </c>
      <c r="AA130" s="121" t="s">
        <v>654</v>
      </c>
      <c r="AB130" s="122" t="s">
        <v>655</v>
      </c>
      <c r="AC130" s="122"/>
      <c r="AD130" s="1">
        <v>42563</v>
      </c>
      <c r="AE130" s="1">
        <v>42563</v>
      </c>
      <c r="AF130" s="1">
        <v>42601</v>
      </c>
      <c r="AG130" s="18">
        <v>18675000</v>
      </c>
      <c r="AH130" s="61">
        <f t="shared" si="22"/>
        <v>0.97987825898064329</v>
      </c>
      <c r="AI130" s="121"/>
      <c r="AJ130" s="48"/>
      <c r="AK130" s="121"/>
      <c r="AL130" s="121"/>
      <c r="AM130" s="121"/>
      <c r="AN130" s="123"/>
      <c r="AO130" s="121"/>
      <c r="AP130" s="14"/>
      <c r="AQ130" s="126" t="str">
        <f t="shared" si="21"/>
        <v>김지윤</v>
      </c>
      <c r="AR130" s="16">
        <v>42586</v>
      </c>
      <c r="AS130" s="16">
        <v>42587</v>
      </c>
      <c r="AT130" s="7"/>
      <c r="AU130" s="14"/>
      <c r="AV130" s="16">
        <v>42598</v>
      </c>
      <c r="AW130" s="14">
        <f t="shared" si="23"/>
        <v>18675000</v>
      </c>
      <c r="AX130" s="92"/>
      <c r="AY130" s="82"/>
      <c r="AZ130" s="92"/>
      <c r="BA130" s="82"/>
      <c r="BB130" s="92"/>
      <c r="BC130" s="82"/>
      <c r="BD130" s="92"/>
      <c r="BE130" s="82"/>
      <c r="BF130" s="92"/>
      <c r="BG130" s="82"/>
      <c r="BH130" s="92"/>
      <c r="BI130" s="82"/>
      <c r="BJ130" s="92"/>
      <c r="BK130" s="82"/>
      <c r="BL130" s="92"/>
      <c r="BM130" s="82"/>
      <c r="BN130" s="92"/>
      <c r="BO130" s="82"/>
    </row>
    <row r="131" spans="1:67" ht="29.25" customHeight="1">
      <c r="A131" s="126">
        <v>124</v>
      </c>
      <c r="B131" s="121" t="s">
        <v>58</v>
      </c>
      <c r="C131" s="121" t="s">
        <v>650</v>
      </c>
      <c r="D131" s="1">
        <v>42557</v>
      </c>
      <c r="E131" s="121" t="s">
        <v>52</v>
      </c>
      <c r="F131" s="121" t="s">
        <v>60</v>
      </c>
      <c r="G131" s="122" t="s">
        <v>656</v>
      </c>
      <c r="H131" s="122" t="str">
        <f t="shared" si="18"/>
        <v>2016한국국제만화마켓 및 글로벌 만화도시 네트워크 행사 운영 용역</v>
      </c>
      <c r="I131" s="122" t="s">
        <v>507</v>
      </c>
      <c r="J131" s="18">
        <v>20636000</v>
      </c>
      <c r="K131" s="125"/>
      <c r="L131" s="122"/>
      <c r="M131" s="20"/>
      <c r="N131" s="121"/>
      <c r="O131" s="121"/>
      <c r="P131" s="121"/>
      <c r="Q131" s="121"/>
      <c r="R131" s="59"/>
      <c r="S131" s="40"/>
      <c r="T131" s="125"/>
      <c r="U131" s="122"/>
      <c r="V131" s="122"/>
      <c r="W131" s="122"/>
      <c r="X131" s="40"/>
      <c r="Y131" s="125"/>
      <c r="Z131" s="122" t="s">
        <v>150</v>
      </c>
      <c r="AA131" s="121" t="s">
        <v>151</v>
      </c>
      <c r="AB131" s="122" t="s">
        <v>152</v>
      </c>
      <c r="AC131" s="122"/>
      <c r="AD131" s="1">
        <v>42563</v>
      </c>
      <c r="AE131" s="1">
        <v>42563</v>
      </c>
      <c r="AF131" s="1">
        <v>42601</v>
      </c>
      <c r="AG131" s="18">
        <v>19389100</v>
      </c>
      <c r="AH131" s="61">
        <f t="shared" si="22"/>
        <v>0.93957646830781161</v>
      </c>
      <c r="AI131" s="121"/>
      <c r="AJ131" s="48"/>
      <c r="AK131" s="121"/>
      <c r="AL131" s="121"/>
      <c r="AM131" s="121"/>
      <c r="AN131" s="123"/>
      <c r="AO131" s="121"/>
      <c r="AP131" s="14"/>
      <c r="AQ131" s="126" t="str">
        <f t="shared" si="21"/>
        <v>김지윤</v>
      </c>
      <c r="AR131" s="16">
        <v>42586</v>
      </c>
      <c r="AS131" s="16">
        <v>42587</v>
      </c>
      <c r="AT131" s="7"/>
      <c r="AU131" s="14"/>
      <c r="AV131" s="16">
        <v>42594</v>
      </c>
      <c r="AW131" s="14">
        <f t="shared" si="23"/>
        <v>19389100</v>
      </c>
      <c r="AX131" s="92"/>
      <c r="AY131" s="82"/>
      <c r="AZ131" s="92"/>
      <c r="BA131" s="82"/>
      <c r="BB131" s="92"/>
      <c r="BC131" s="82"/>
      <c r="BD131" s="92"/>
      <c r="BE131" s="82"/>
      <c r="BF131" s="92"/>
      <c r="BG131" s="82"/>
      <c r="BH131" s="92"/>
      <c r="BI131" s="82"/>
      <c r="BJ131" s="92"/>
      <c r="BK131" s="82"/>
      <c r="BL131" s="92"/>
      <c r="BM131" s="82"/>
      <c r="BN131" s="92"/>
      <c r="BO131" s="82"/>
    </row>
    <row r="132" spans="1:67" ht="29.25" customHeight="1">
      <c r="A132" s="126">
        <v>125</v>
      </c>
      <c r="B132" s="121" t="s">
        <v>58</v>
      </c>
      <c r="C132" s="121" t="s">
        <v>650</v>
      </c>
      <c r="D132" s="1">
        <v>42557</v>
      </c>
      <c r="E132" s="121" t="s">
        <v>52</v>
      </c>
      <c r="F132" s="121" t="s">
        <v>60</v>
      </c>
      <c r="G132" s="122" t="s">
        <v>741</v>
      </c>
      <c r="H132" s="122" t="str">
        <f t="shared" si="18"/>
        <v>2016한국국제만화마켓 및 글로벌 만화도시 네트워크 행사 통역 용역</v>
      </c>
      <c r="I132" s="122" t="s">
        <v>659</v>
      </c>
      <c r="J132" s="18">
        <v>21252000</v>
      </c>
      <c r="K132" s="125"/>
      <c r="L132" s="122"/>
      <c r="M132" s="122"/>
      <c r="N132" s="121"/>
      <c r="O132" s="121"/>
      <c r="P132" s="121"/>
      <c r="Q132" s="121"/>
      <c r="R132" s="59"/>
      <c r="S132" s="40"/>
      <c r="T132" s="125"/>
      <c r="U132" s="122"/>
      <c r="V132" s="122"/>
      <c r="W132" s="122"/>
      <c r="X132" s="40"/>
      <c r="Y132" s="125"/>
      <c r="Z132" s="122" t="s">
        <v>498</v>
      </c>
      <c r="AA132" s="121" t="s">
        <v>499</v>
      </c>
      <c r="AB132" s="122" t="s">
        <v>323</v>
      </c>
      <c r="AC132" s="122"/>
      <c r="AD132" s="1">
        <v>42563</v>
      </c>
      <c r="AE132" s="1">
        <v>42563</v>
      </c>
      <c r="AF132" s="1">
        <v>42601</v>
      </c>
      <c r="AG132" s="18">
        <v>19228000</v>
      </c>
      <c r="AH132" s="61">
        <f t="shared" si="22"/>
        <v>0.90476190476190477</v>
      </c>
      <c r="AI132" s="121"/>
      <c r="AJ132" s="48"/>
      <c r="AK132" s="121"/>
      <c r="AL132" s="121"/>
      <c r="AM132" s="121"/>
      <c r="AN132" s="123"/>
      <c r="AO132" s="121"/>
      <c r="AP132" s="14"/>
      <c r="AQ132" s="126" t="s">
        <v>237</v>
      </c>
      <c r="AR132" s="16">
        <v>42601</v>
      </c>
      <c r="AS132" s="16">
        <v>42601</v>
      </c>
      <c r="AT132" s="7"/>
      <c r="AU132" s="14"/>
      <c r="AV132" s="16">
        <v>42607</v>
      </c>
      <c r="AW132" s="14">
        <f t="shared" si="23"/>
        <v>19228000</v>
      </c>
      <c r="AX132" s="16"/>
      <c r="AY132" s="84"/>
      <c r="AZ132" s="92"/>
      <c r="BA132" s="82"/>
      <c r="BB132" s="92"/>
      <c r="BC132" s="82"/>
      <c r="BD132" s="92"/>
      <c r="BE132" s="82"/>
      <c r="BF132" s="92"/>
      <c r="BG132" s="82"/>
      <c r="BH132" s="92"/>
      <c r="BI132" s="82"/>
      <c r="BJ132" s="92"/>
      <c r="BK132" s="82"/>
      <c r="BL132" s="92"/>
      <c r="BM132" s="82"/>
      <c r="BN132" s="92"/>
      <c r="BO132" s="82"/>
    </row>
    <row r="133" spans="1:67" ht="29.25" customHeight="1">
      <c r="A133" s="126">
        <v>126</v>
      </c>
      <c r="B133" s="121" t="s">
        <v>201</v>
      </c>
      <c r="C133" s="121" t="s">
        <v>354</v>
      </c>
      <c r="D133" s="1">
        <v>42543</v>
      </c>
      <c r="E133" s="121" t="s">
        <v>91</v>
      </c>
      <c r="F133" s="121" t="s">
        <v>60</v>
      </c>
      <c r="G133" s="122" t="s">
        <v>660</v>
      </c>
      <c r="H133" s="122" t="str">
        <f t="shared" si="18"/>
        <v>K-Comiocs아카데미교육소프트웨어(스캐치업)구입</v>
      </c>
      <c r="I133" s="122" t="s">
        <v>661</v>
      </c>
      <c r="J133" s="18">
        <v>5298300</v>
      </c>
      <c r="K133" s="125"/>
      <c r="L133" s="122"/>
      <c r="M133" s="20"/>
      <c r="N133" s="121"/>
      <c r="O133" s="121"/>
      <c r="P133" s="121"/>
      <c r="Q133" s="121"/>
      <c r="R133" s="59"/>
      <c r="S133" s="40"/>
      <c r="T133" s="125"/>
      <c r="U133" s="122"/>
      <c r="V133" s="122"/>
      <c r="W133" s="122"/>
      <c r="X133" s="40"/>
      <c r="Y133" s="125"/>
      <c r="Z133" s="122" t="s">
        <v>163</v>
      </c>
      <c r="AA133" s="121" t="s">
        <v>164</v>
      </c>
      <c r="AB133" s="122" t="s">
        <v>165</v>
      </c>
      <c r="AC133" s="122"/>
      <c r="AD133" s="1">
        <v>42564</v>
      </c>
      <c r="AE133" s="1"/>
      <c r="AF133" s="1">
        <v>42583</v>
      </c>
      <c r="AG133" s="18">
        <v>5208000</v>
      </c>
      <c r="AH133" s="61">
        <f t="shared" si="22"/>
        <v>0.98295679746333731</v>
      </c>
      <c r="AI133" s="121"/>
      <c r="AJ133" s="48"/>
      <c r="AK133" s="121"/>
      <c r="AL133" s="121"/>
      <c r="AM133" s="121"/>
      <c r="AN133" s="123"/>
      <c r="AO133" s="121"/>
      <c r="AP133" s="14"/>
      <c r="AQ133" s="126" t="str">
        <f t="shared" ref="AQ133:AQ178" si="24">C133</f>
        <v>김보금</v>
      </c>
      <c r="AR133" s="16">
        <v>42583</v>
      </c>
      <c r="AS133" s="16">
        <v>42583</v>
      </c>
      <c r="AT133" s="7"/>
      <c r="AU133" s="14"/>
      <c r="AV133" s="16">
        <v>42587</v>
      </c>
      <c r="AW133" s="14">
        <f t="shared" si="23"/>
        <v>5208000</v>
      </c>
      <c r="AX133" s="16"/>
      <c r="AY133" s="84"/>
      <c r="AZ133" s="16"/>
      <c r="BA133" s="84"/>
      <c r="BB133" s="16"/>
      <c r="BC133" s="84"/>
      <c r="BD133" s="16"/>
      <c r="BE133" s="84"/>
      <c r="BF133" s="16"/>
      <c r="BG133" s="84"/>
      <c r="BH133" s="16"/>
      <c r="BI133" s="84"/>
      <c r="BJ133" s="16"/>
      <c r="BK133" s="84"/>
      <c r="BL133" s="16"/>
      <c r="BM133" s="84"/>
      <c r="BN133" s="16"/>
      <c r="BO133" s="84"/>
    </row>
    <row r="134" spans="1:67" ht="29.25" customHeight="1">
      <c r="A134" s="126">
        <v>127</v>
      </c>
      <c r="B134" s="121" t="s">
        <v>83</v>
      </c>
      <c r="C134" s="121" t="s">
        <v>84</v>
      </c>
      <c r="D134" s="1">
        <v>42553</v>
      </c>
      <c r="E134" s="121" t="s">
        <v>91</v>
      </c>
      <c r="F134" s="121" t="s">
        <v>60</v>
      </c>
      <c r="G134" s="122" t="s">
        <v>662</v>
      </c>
      <c r="H134" s="122" t="str">
        <f t="shared" si="18"/>
        <v>한국만화박물관 상설체험 교구재(텀블러)구입</v>
      </c>
      <c r="I134" s="122" t="s">
        <v>663</v>
      </c>
      <c r="J134" s="18">
        <v>11790900</v>
      </c>
      <c r="K134" s="125"/>
      <c r="L134" s="122"/>
      <c r="M134" s="20"/>
      <c r="N134" s="121"/>
      <c r="O134" s="121"/>
      <c r="P134" s="121"/>
      <c r="Q134" s="121"/>
      <c r="R134" s="59"/>
      <c r="S134" s="40"/>
      <c r="T134" s="125"/>
      <c r="U134" s="122"/>
      <c r="V134" s="122"/>
      <c r="W134" s="122"/>
      <c r="X134" s="40"/>
      <c r="Y134" s="125"/>
      <c r="Z134" s="122" t="s">
        <v>664</v>
      </c>
      <c r="AA134" s="121" t="s">
        <v>665</v>
      </c>
      <c r="AB134" s="122" t="s">
        <v>666</v>
      </c>
      <c r="AC134" s="122"/>
      <c r="AD134" s="1">
        <v>42564</v>
      </c>
      <c r="AE134" s="1"/>
      <c r="AF134" s="1">
        <v>42573</v>
      </c>
      <c r="AG134" s="18">
        <v>10260000</v>
      </c>
      <c r="AH134" s="61">
        <f t="shared" si="22"/>
        <v>0.87016258300893057</v>
      </c>
      <c r="AI134" s="121"/>
      <c r="AJ134" s="48"/>
      <c r="AK134" s="121"/>
      <c r="AL134" s="121"/>
      <c r="AM134" s="121"/>
      <c r="AN134" s="123"/>
      <c r="AO134" s="121"/>
      <c r="AP134" s="14"/>
      <c r="AQ134" s="126" t="str">
        <f t="shared" si="24"/>
        <v>안윤선</v>
      </c>
      <c r="AR134" s="16">
        <v>42572</v>
      </c>
      <c r="AS134" s="16">
        <v>42573</v>
      </c>
      <c r="AT134" s="7"/>
      <c r="AU134" s="14"/>
      <c r="AV134" s="16">
        <v>42577</v>
      </c>
      <c r="AW134" s="14">
        <f t="shared" si="23"/>
        <v>10260000</v>
      </c>
      <c r="AX134" s="16"/>
      <c r="AY134" s="84"/>
      <c r="AZ134" s="16"/>
      <c r="BA134" s="84"/>
      <c r="BB134" s="16"/>
      <c r="BC134" s="84"/>
      <c r="BD134" s="16"/>
      <c r="BE134" s="84"/>
      <c r="BF134" s="16"/>
      <c r="BG134" s="84"/>
      <c r="BH134" s="16"/>
      <c r="BI134" s="84"/>
      <c r="BJ134" s="16"/>
      <c r="BK134" s="84"/>
      <c r="BL134" s="16"/>
      <c r="BM134" s="84"/>
      <c r="BN134" s="16"/>
      <c r="BO134" s="84"/>
    </row>
    <row r="135" spans="1:67" ht="29.25" customHeight="1">
      <c r="A135" s="126">
        <v>128</v>
      </c>
      <c r="B135" s="121" t="s">
        <v>441</v>
      </c>
      <c r="C135" s="121" t="s">
        <v>90</v>
      </c>
      <c r="D135" s="1">
        <v>42563</v>
      </c>
      <c r="E135" s="121" t="s">
        <v>91</v>
      </c>
      <c r="F135" s="121" t="s">
        <v>60</v>
      </c>
      <c r="G135" s="122" t="s">
        <v>667</v>
      </c>
      <c r="H135" s="122" t="str">
        <f t="shared" si="18"/>
        <v>한국만화 홍보를 위한 만화문화상품 만화넥타이 제작</v>
      </c>
      <c r="I135" s="122" t="s">
        <v>668</v>
      </c>
      <c r="J135" s="18">
        <v>5920000</v>
      </c>
      <c r="K135" s="125"/>
      <c r="L135" s="122"/>
      <c r="M135" s="20"/>
      <c r="N135" s="121"/>
      <c r="O135" s="121"/>
      <c r="P135" s="121"/>
      <c r="Q135" s="121"/>
      <c r="R135" s="59"/>
      <c r="S135" s="40"/>
      <c r="T135" s="125"/>
      <c r="U135" s="122"/>
      <c r="V135" s="122"/>
      <c r="W135" s="122"/>
      <c r="X135" s="40"/>
      <c r="Y135" s="125"/>
      <c r="Z135" s="122" t="s">
        <v>126</v>
      </c>
      <c r="AA135" s="121" t="s">
        <v>127</v>
      </c>
      <c r="AB135" s="122" t="s">
        <v>128</v>
      </c>
      <c r="AC135" s="122"/>
      <c r="AD135" s="1">
        <v>42566</v>
      </c>
      <c r="AE135" s="1"/>
      <c r="AF135" s="1">
        <v>42576</v>
      </c>
      <c r="AG135" s="18">
        <v>5720000</v>
      </c>
      <c r="AH135" s="61">
        <f t="shared" si="22"/>
        <v>0.96621621621621623</v>
      </c>
      <c r="AI135" s="121"/>
      <c r="AJ135" s="48"/>
      <c r="AK135" s="121"/>
      <c r="AL135" s="121"/>
      <c r="AM135" s="121"/>
      <c r="AN135" s="123"/>
      <c r="AO135" s="121"/>
      <c r="AP135" s="14"/>
      <c r="AQ135" s="126" t="str">
        <f t="shared" si="24"/>
        <v>배은영</v>
      </c>
      <c r="AR135" s="16">
        <v>42572</v>
      </c>
      <c r="AS135" s="16">
        <v>42573</v>
      </c>
      <c r="AT135" s="7"/>
      <c r="AU135" s="14"/>
      <c r="AV135" s="16">
        <v>42577</v>
      </c>
      <c r="AW135" s="14">
        <f t="shared" si="23"/>
        <v>5720000</v>
      </c>
      <c r="AX135" s="92"/>
      <c r="AY135" s="82"/>
      <c r="AZ135" s="92"/>
      <c r="BA135" s="82"/>
      <c r="BB135" s="92"/>
      <c r="BC135" s="82"/>
      <c r="BD135" s="92"/>
      <c r="BE135" s="82"/>
      <c r="BF135" s="92"/>
      <c r="BG135" s="82"/>
      <c r="BH135" s="92"/>
      <c r="BI135" s="82"/>
      <c r="BJ135" s="92"/>
      <c r="BK135" s="82"/>
      <c r="BL135" s="92"/>
      <c r="BM135" s="82"/>
      <c r="BN135" s="92"/>
      <c r="BO135" s="82"/>
    </row>
    <row r="136" spans="1:67" ht="29.25" customHeight="1">
      <c r="A136" s="126">
        <v>129</v>
      </c>
      <c r="B136" s="121" t="s">
        <v>75</v>
      </c>
      <c r="C136" s="121" t="s">
        <v>103</v>
      </c>
      <c r="D136" s="1">
        <v>42558</v>
      </c>
      <c r="E136" s="121" t="s">
        <v>52</v>
      </c>
      <c r="F136" s="121" t="s">
        <v>60</v>
      </c>
      <c r="G136" s="122" t="s">
        <v>675</v>
      </c>
      <c r="H136" s="122" t="str">
        <f t="shared" si="18"/>
        <v>2016년 한국만화영상진흥원 청사 건출물 정밀점검 용역</v>
      </c>
      <c r="I136" s="122" t="s">
        <v>676</v>
      </c>
      <c r="J136" s="18">
        <v>10890000</v>
      </c>
      <c r="K136" s="125"/>
      <c r="L136" s="122"/>
      <c r="M136" s="20"/>
      <c r="N136" s="121"/>
      <c r="O136" s="121"/>
      <c r="P136" s="121"/>
      <c r="Q136" s="121"/>
      <c r="R136" s="59"/>
      <c r="S136" s="40"/>
      <c r="T136" s="125"/>
      <c r="U136" s="122"/>
      <c r="V136" s="122"/>
      <c r="W136" s="122"/>
      <c r="X136" s="40"/>
      <c r="Y136" s="125"/>
      <c r="Z136" s="122" t="s">
        <v>346</v>
      </c>
      <c r="AA136" s="121" t="s">
        <v>348</v>
      </c>
      <c r="AB136" s="122" t="s">
        <v>347</v>
      </c>
      <c r="AC136" s="122"/>
      <c r="AD136" s="1">
        <v>42569</v>
      </c>
      <c r="AE136" s="1">
        <v>42569</v>
      </c>
      <c r="AF136" s="1">
        <v>42598</v>
      </c>
      <c r="AG136" s="18">
        <v>9900000</v>
      </c>
      <c r="AH136" s="61">
        <f t="shared" si="22"/>
        <v>0.90909090909090906</v>
      </c>
      <c r="AI136" s="121"/>
      <c r="AJ136" s="48"/>
      <c r="AK136" s="121"/>
      <c r="AL136" s="121"/>
      <c r="AM136" s="121"/>
      <c r="AN136" s="123"/>
      <c r="AO136" s="121"/>
      <c r="AP136" s="14"/>
      <c r="AQ136" s="126" t="str">
        <f t="shared" si="24"/>
        <v>이인철</v>
      </c>
      <c r="AR136" s="16">
        <v>42594</v>
      </c>
      <c r="AS136" s="16">
        <v>42598</v>
      </c>
      <c r="AT136" s="7"/>
      <c r="AU136" s="14"/>
      <c r="AV136" s="16">
        <v>42607</v>
      </c>
      <c r="AW136" s="14">
        <f t="shared" si="23"/>
        <v>9900000</v>
      </c>
      <c r="AX136" s="92"/>
      <c r="AY136" s="82"/>
      <c r="AZ136" s="92"/>
      <c r="BA136" s="82"/>
      <c r="BB136" s="92"/>
      <c r="BC136" s="82"/>
      <c r="BD136" s="92"/>
      <c r="BE136" s="82"/>
      <c r="BF136" s="92"/>
      <c r="BG136" s="82"/>
      <c r="BH136" s="92"/>
      <c r="BI136" s="82"/>
      <c r="BJ136" s="92"/>
      <c r="BK136" s="82"/>
      <c r="BL136" s="92"/>
      <c r="BM136" s="82"/>
      <c r="BN136" s="92"/>
      <c r="BO136" s="82"/>
    </row>
    <row r="137" spans="1:67" ht="29.25" customHeight="1">
      <c r="A137" s="126">
        <v>130</v>
      </c>
      <c r="B137" s="121" t="s">
        <v>75</v>
      </c>
      <c r="C137" s="121" t="s">
        <v>103</v>
      </c>
      <c r="D137" s="1">
        <v>42563</v>
      </c>
      <c r="E137" s="121" t="s">
        <v>52</v>
      </c>
      <c r="F137" s="121" t="s">
        <v>60</v>
      </c>
      <c r="G137" s="122" t="s">
        <v>670</v>
      </c>
      <c r="H137" s="122" t="str">
        <f t="shared" si="18"/>
        <v>청사 내 화장실 장애인 편의시설 개선 용역</v>
      </c>
      <c r="I137" s="122" t="s">
        <v>671</v>
      </c>
      <c r="J137" s="18">
        <v>4223620</v>
      </c>
      <c r="K137" s="125"/>
      <c r="L137" s="122"/>
      <c r="M137" s="20"/>
      <c r="N137" s="121"/>
      <c r="O137" s="121"/>
      <c r="P137" s="121"/>
      <c r="Q137" s="121"/>
      <c r="R137" s="59"/>
      <c r="S137" s="40"/>
      <c r="T137" s="125"/>
      <c r="U137" s="122"/>
      <c r="V137" s="122"/>
      <c r="W137" s="122"/>
      <c r="X137" s="40"/>
      <c r="Y137" s="125"/>
      <c r="Z137" s="122" t="s">
        <v>672</v>
      </c>
      <c r="AA137" s="121" t="s">
        <v>673</v>
      </c>
      <c r="AB137" s="122" t="s">
        <v>674</v>
      </c>
      <c r="AC137" s="122"/>
      <c r="AD137" s="1">
        <v>42569</v>
      </c>
      <c r="AE137" s="1">
        <v>42569</v>
      </c>
      <c r="AF137" s="1">
        <v>42577</v>
      </c>
      <c r="AG137" s="18">
        <v>3928000</v>
      </c>
      <c r="AH137" s="61">
        <f t="shared" si="22"/>
        <v>0.93000790790838195</v>
      </c>
      <c r="AI137" s="121"/>
      <c r="AJ137" s="48"/>
      <c r="AK137" s="121"/>
      <c r="AL137" s="121"/>
      <c r="AM137" s="121"/>
      <c r="AN137" s="123"/>
      <c r="AO137" s="121"/>
      <c r="AP137" s="14"/>
      <c r="AQ137" s="126" t="str">
        <f t="shared" si="24"/>
        <v>이인철</v>
      </c>
      <c r="AR137" s="16">
        <v>42576</v>
      </c>
      <c r="AS137" s="16">
        <v>42577</v>
      </c>
      <c r="AT137" s="7"/>
      <c r="AU137" s="14"/>
      <c r="AV137" s="16">
        <v>42584</v>
      </c>
      <c r="AW137" s="14">
        <f t="shared" si="23"/>
        <v>3928000</v>
      </c>
      <c r="AX137" s="92"/>
      <c r="AY137" s="82"/>
      <c r="AZ137" s="92"/>
      <c r="BA137" s="82"/>
      <c r="BB137" s="92"/>
      <c r="BC137" s="82"/>
      <c r="BD137" s="92"/>
      <c r="BE137" s="82"/>
      <c r="BF137" s="92"/>
      <c r="BG137" s="82"/>
      <c r="BH137" s="92"/>
      <c r="BI137" s="82"/>
      <c r="BJ137" s="92"/>
      <c r="BK137" s="82"/>
      <c r="BL137" s="92"/>
      <c r="BM137" s="82"/>
      <c r="BN137" s="92"/>
      <c r="BO137" s="82"/>
    </row>
    <row r="138" spans="1:67" ht="29.25" customHeight="1">
      <c r="A138" s="126">
        <v>131</v>
      </c>
      <c r="B138" s="121" t="s">
        <v>75</v>
      </c>
      <c r="C138" s="121" t="s">
        <v>216</v>
      </c>
      <c r="D138" s="1">
        <v>42563</v>
      </c>
      <c r="E138" s="121" t="s">
        <v>52</v>
      </c>
      <c r="F138" s="121" t="s">
        <v>60</v>
      </c>
      <c r="G138" s="122" t="s">
        <v>677</v>
      </c>
      <c r="H138" s="122" t="str">
        <f t="shared" ref="H138:H169" si="25">G138</f>
        <v>공용차량 배차 및 관리 시스템 개발</v>
      </c>
      <c r="I138" s="122" t="s">
        <v>678</v>
      </c>
      <c r="J138" s="18">
        <v>8500000</v>
      </c>
      <c r="K138" s="125"/>
      <c r="L138" s="122"/>
      <c r="M138" s="20"/>
      <c r="N138" s="121"/>
      <c r="O138" s="121"/>
      <c r="P138" s="121"/>
      <c r="Q138" s="121"/>
      <c r="R138" s="59"/>
      <c r="S138" s="40"/>
      <c r="T138" s="125"/>
      <c r="U138" s="122"/>
      <c r="V138" s="122"/>
      <c r="W138" s="122"/>
      <c r="X138" s="40"/>
      <c r="Y138" s="125"/>
      <c r="Z138" s="122" t="s">
        <v>451</v>
      </c>
      <c r="AA138" s="121" t="s">
        <v>452</v>
      </c>
      <c r="AB138" s="122" t="s">
        <v>453</v>
      </c>
      <c r="AC138" s="122"/>
      <c r="AD138" s="1">
        <v>42569</v>
      </c>
      <c r="AE138" s="1">
        <v>42569</v>
      </c>
      <c r="AF138" s="1">
        <v>42611</v>
      </c>
      <c r="AG138" s="18">
        <v>8019000</v>
      </c>
      <c r="AH138" s="61">
        <f t="shared" si="22"/>
        <v>0.94341176470588239</v>
      </c>
      <c r="AI138" s="121"/>
      <c r="AJ138" s="48"/>
      <c r="AK138" s="121"/>
      <c r="AL138" s="121"/>
      <c r="AM138" s="121"/>
      <c r="AN138" s="123"/>
      <c r="AO138" s="121"/>
      <c r="AP138" s="14"/>
      <c r="AQ138" s="126" t="str">
        <f t="shared" si="24"/>
        <v>김광수</v>
      </c>
      <c r="AR138" s="16">
        <v>42611</v>
      </c>
      <c r="AS138" s="16">
        <v>42611</v>
      </c>
      <c r="AT138" s="7"/>
      <c r="AU138" s="14"/>
      <c r="AV138" s="16">
        <v>42622</v>
      </c>
      <c r="AW138" s="14">
        <f t="shared" si="23"/>
        <v>8019000</v>
      </c>
      <c r="AX138" s="16"/>
      <c r="AY138" s="84"/>
      <c r="AZ138" s="92"/>
      <c r="BA138" s="82"/>
      <c r="BB138" s="92"/>
      <c r="BC138" s="82"/>
      <c r="BD138" s="92"/>
      <c r="BE138" s="82"/>
      <c r="BF138" s="92"/>
      <c r="BG138" s="82"/>
      <c r="BH138" s="92"/>
      <c r="BI138" s="82"/>
      <c r="BJ138" s="92"/>
      <c r="BK138" s="82"/>
      <c r="BL138" s="92"/>
      <c r="BM138" s="82"/>
      <c r="BN138" s="92"/>
      <c r="BO138" s="82"/>
    </row>
    <row r="139" spans="1:67" ht="29.25" customHeight="1">
      <c r="A139" s="126">
        <v>132</v>
      </c>
      <c r="B139" s="121" t="s">
        <v>83</v>
      </c>
      <c r="C139" s="121" t="s">
        <v>259</v>
      </c>
      <c r="D139" s="1">
        <v>42565</v>
      </c>
      <c r="E139" s="121" t="s">
        <v>91</v>
      </c>
      <c r="F139" s="121" t="s">
        <v>289</v>
      </c>
      <c r="G139" s="122" t="s">
        <v>679</v>
      </c>
      <c r="H139" s="122" t="str">
        <f t="shared" si="25"/>
        <v>한국만화박물관 상설체험교육교재(툰토이 교구) 구입</v>
      </c>
      <c r="I139" s="122" t="s">
        <v>680</v>
      </c>
      <c r="J139" s="18">
        <v>2700000</v>
      </c>
      <c r="K139" s="125"/>
      <c r="L139" s="122"/>
      <c r="M139" s="20"/>
      <c r="N139" s="121"/>
      <c r="O139" s="121"/>
      <c r="P139" s="121"/>
      <c r="Q139" s="121"/>
      <c r="R139" s="42"/>
      <c r="S139" s="42"/>
      <c r="T139" s="125"/>
      <c r="U139" s="122"/>
      <c r="V139" s="122"/>
      <c r="W139" s="122"/>
      <c r="X139" s="40"/>
      <c r="Y139" s="125"/>
      <c r="Z139" s="122" t="s">
        <v>508</v>
      </c>
      <c r="AA139" s="121" t="s">
        <v>510</v>
      </c>
      <c r="AB139" s="122" t="s">
        <v>509</v>
      </c>
      <c r="AC139" s="122"/>
      <c r="AD139" s="1">
        <v>42569</v>
      </c>
      <c r="AE139" s="1"/>
      <c r="AF139" s="1">
        <v>42576</v>
      </c>
      <c r="AG139" s="18">
        <v>2610000</v>
      </c>
      <c r="AH139" s="61">
        <f t="shared" si="22"/>
        <v>0.96666666666666667</v>
      </c>
      <c r="AI139" s="121"/>
      <c r="AJ139" s="48"/>
      <c r="AK139" s="121"/>
      <c r="AL139" s="121"/>
      <c r="AM139" s="121"/>
      <c r="AN139" s="123"/>
      <c r="AO139" s="121"/>
      <c r="AP139" s="14"/>
      <c r="AQ139" s="126" t="str">
        <f t="shared" si="24"/>
        <v>김현재</v>
      </c>
      <c r="AR139" s="16">
        <v>42576</v>
      </c>
      <c r="AS139" s="16">
        <v>42576</v>
      </c>
      <c r="AT139" s="7"/>
      <c r="AU139" s="14"/>
      <c r="AV139" s="16">
        <v>42579</v>
      </c>
      <c r="AW139" s="14">
        <f t="shared" si="23"/>
        <v>2610000</v>
      </c>
      <c r="AX139" s="92"/>
      <c r="AY139" s="82"/>
      <c r="AZ139" s="92"/>
      <c r="BA139" s="82"/>
      <c r="BB139" s="92"/>
      <c r="BC139" s="82"/>
      <c r="BD139" s="92"/>
      <c r="BE139" s="82"/>
      <c r="BF139" s="92"/>
      <c r="BG139" s="82"/>
      <c r="BH139" s="92"/>
      <c r="BI139" s="82"/>
      <c r="BJ139" s="92"/>
      <c r="BK139" s="82"/>
      <c r="BL139" s="92"/>
      <c r="BM139" s="82"/>
      <c r="BN139" s="92"/>
      <c r="BO139" s="82"/>
    </row>
    <row r="140" spans="1:67" ht="29.25" customHeight="1">
      <c r="A140" s="126">
        <v>133</v>
      </c>
      <c r="B140" s="121" t="s">
        <v>83</v>
      </c>
      <c r="C140" s="121" t="s">
        <v>84</v>
      </c>
      <c r="D140" s="1">
        <v>42566</v>
      </c>
      <c r="E140" s="121" t="s">
        <v>52</v>
      </c>
      <c r="F140" s="121" t="s">
        <v>60</v>
      </c>
      <c r="G140" s="122" t="s">
        <v>681</v>
      </c>
      <c r="H140" s="122" t="str">
        <f t="shared" si="25"/>
        <v>카툰공감100 「시니어 만화 창작 교실」, 「시민 만화 기자 양성교실」 심화과정 운영 용역</v>
      </c>
      <c r="I140" s="122" t="s">
        <v>86</v>
      </c>
      <c r="J140" s="18">
        <v>21600000</v>
      </c>
      <c r="K140" s="125"/>
      <c r="L140" s="122"/>
      <c r="M140" s="20"/>
      <c r="N140" s="121"/>
      <c r="O140" s="121"/>
      <c r="P140" s="121"/>
      <c r="Q140" s="121"/>
      <c r="R140" s="59"/>
      <c r="S140" s="40"/>
      <c r="T140" s="125"/>
      <c r="U140" s="122"/>
      <c r="V140" s="122"/>
      <c r="W140" s="122"/>
      <c r="X140" s="40"/>
      <c r="Y140" s="125"/>
      <c r="Z140" s="122" t="s">
        <v>87</v>
      </c>
      <c r="AA140" s="121" t="s">
        <v>88</v>
      </c>
      <c r="AB140" s="122" t="s">
        <v>89</v>
      </c>
      <c r="AC140" s="122"/>
      <c r="AD140" s="1">
        <v>42569</v>
      </c>
      <c r="AE140" s="1">
        <v>42569</v>
      </c>
      <c r="AF140" s="1">
        <v>42594</v>
      </c>
      <c r="AG140" s="18">
        <v>21200000</v>
      </c>
      <c r="AH140" s="61">
        <f t="shared" si="22"/>
        <v>0.98148148148148151</v>
      </c>
      <c r="AI140" s="121"/>
      <c r="AJ140" s="48"/>
      <c r="AK140" s="121"/>
      <c r="AL140" s="121"/>
      <c r="AM140" s="121"/>
      <c r="AN140" s="123"/>
      <c r="AO140" s="121"/>
      <c r="AP140" s="14"/>
      <c r="AQ140" s="126" t="str">
        <f t="shared" si="24"/>
        <v>안윤선</v>
      </c>
      <c r="AR140" s="16">
        <v>42594</v>
      </c>
      <c r="AS140" s="16">
        <v>42598</v>
      </c>
      <c r="AT140" s="7"/>
      <c r="AU140" s="14"/>
      <c r="AV140" s="16">
        <v>42608</v>
      </c>
      <c r="AW140" s="14">
        <f t="shared" si="23"/>
        <v>21200000</v>
      </c>
      <c r="AX140" s="92"/>
      <c r="AY140" s="82"/>
      <c r="AZ140" s="92"/>
      <c r="BA140" s="82"/>
      <c r="BB140" s="92"/>
      <c r="BC140" s="82"/>
      <c r="BD140" s="92"/>
      <c r="BE140" s="82"/>
      <c r="BF140" s="92"/>
      <c r="BG140" s="82"/>
      <c r="BH140" s="92"/>
      <c r="BI140" s="82"/>
      <c r="BJ140" s="92"/>
      <c r="BK140" s="82"/>
      <c r="BL140" s="92"/>
      <c r="BM140" s="82"/>
      <c r="BN140" s="92"/>
      <c r="BO140" s="82"/>
    </row>
    <row r="141" spans="1:67" ht="29.25" customHeight="1">
      <c r="A141" s="126">
        <v>134</v>
      </c>
      <c r="B141" s="121" t="s">
        <v>83</v>
      </c>
      <c r="C141" s="121" t="s">
        <v>259</v>
      </c>
      <c r="D141" s="1">
        <v>42566</v>
      </c>
      <c r="E141" s="121" t="s">
        <v>52</v>
      </c>
      <c r="F141" s="121" t="s">
        <v>60</v>
      </c>
      <c r="G141" s="122" t="s">
        <v>682</v>
      </c>
      <c r="H141" s="122" t="str">
        <f t="shared" si="25"/>
        <v>2016 한국만화박물관 여름방학 이벤트 행사 용역</v>
      </c>
      <c r="I141" s="122" t="s">
        <v>391</v>
      </c>
      <c r="J141" s="18">
        <v>4972000</v>
      </c>
      <c r="K141" s="125"/>
      <c r="L141" s="122"/>
      <c r="M141" s="122"/>
      <c r="N141" s="121"/>
      <c r="O141" s="121"/>
      <c r="P141" s="121"/>
      <c r="Q141" s="121"/>
      <c r="R141" s="59"/>
      <c r="S141" s="40"/>
      <c r="T141" s="125"/>
      <c r="U141" s="122"/>
      <c r="V141" s="122"/>
      <c r="W141" s="122"/>
      <c r="X141" s="40"/>
      <c r="Y141" s="125"/>
      <c r="Z141" s="122" t="s">
        <v>150</v>
      </c>
      <c r="AA141" s="121" t="s">
        <v>151</v>
      </c>
      <c r="AB141" s="122" t="s">
        <v>152</v>
      </c>
      <c r="AC141" s="122"/>
      <c r="AD141" s="1">
        <v>42569</v>
      </c>
      <c r="AE141" s="1">
        <v>42569</v>
      </c>
      <c r="AF141" s="1">
        <v>42604</v>
      </c>
      <c r="AG141" s="18">
        <v>4840000</v>
      </c>
      <c r="AH141" s="61">
        <f t="shared" si="22"/>
        <v>0.97345132743362828</v>
      </c>
      <c r="AI141" s="121"/>
      <c r="AJ141" s="16"/>
      <c r="AK141" s="121"/>
      <c r="AL141" s="121"/>
      <c r="AM141" s="121"/>
      <c r="AN141" s="123"/>
      <c r="AO141" s="121"/>
      <c r="AP141" s="14"/>
      <c r="AQ141" s="126" t="str">
        <f t="shared" si="24"/>
        <v>김현재</v>
      </c>
      <c r="AR141" s="16">
        <v>42604</v>
      </c>
      <c r="AS141" s="16">
        <v>42604</v>
      </c>
      <c r="AT141" s="7"/>
      <c r="AU141" s="14"/>
      <c r="AV141" s="16">
        <v>42608</v>
      </c>
      <c r="AW141" s="14">
        <f t="shared" si="23"/>
        <v>4840000</v>
      </c>
      <c r="AX141" s="92"/>
      <c r="AY141" s="82"/>
      <c r="AZ141" s="92"/>
      <c r="BA141" s="82"/>
      <c r="BB141" s="92"/>
      <c r="BC141" s="82"/>
      <c r="BD141" s="92"/>
      <c r="BE141" s="82"/>
      <c r="BF141" s="92"/>
      <c r="BG141" s="82"/>
      <c r="BH141" s="92"/>
      <c r="BI141" s="82"/>
      <c r="BJ141" s="92"/>
      <c r="BK141" s="82"/>
      <c r="BL141" s="92"/>
      <c r="BM141" s="82"/>
      <c r="BN141" s="92"/>
      <c r="BO141" s="82"/>
    </row>
    <row r="142" spans="1:67" ht="29.25" customHeight="1">
      <c r="A142" s="126">
        <v>135</v>
      </c>
      <c r="B142" s="121" t="s">
        <v>58</v>
      </c>
      <c r="C142" s="121" t="s">
        <v>237</v>
      </c>
      <c r="D142" s="1">
        <v>42556</v>
      </c>
      <c r="E142" s="121" t="s">
        <v>52</v>
      </c>
      <c r="F142" s="22" t="s">
        <v>269</v>
      </c>
      <c r="G142" s="122" t="s">
        <v>683</v>
      </c>
      <c r="H142" s="122" t="str">
        <f t="shared" si="25"/>
        <v>2016한국국제만화마켓 및 글로벌 만화도시 네트워크 해외참가자 항공권 구매 용역</v>
      </c>
      <c r="I142" s="122" t="s">
        <v>684</v>
      </c>
      <c r="J142" s="18">
        <v>37000000</v>
      </c>
      <c r="K142" s="125">
        <v>42563</v>
      </c>
      <c r="L142" s="122" t="s">
        <v>685</v>
      </c>
      <c r="M142" s="122">
        <v>87.745000000000005</v>
      </c>
      <c r="N142" s="121" t="s">
        <v>242</v>
      </c>
      <c r="O142" s="121" t="s">
        <v>274</v>
      </c>
      <c r="P142" s="121" t="s">
        <v>118</v>
      </c>
      <c r="Q142" s="121" t="s">
        <v>275</v>
      </c>
      <c r="R142" s="59">
        <v>37000000</v>
      </c>
      <c r="S142" s="40">
        <v>37079775</v>
      </c>
      <c r="T142" s="125">
        <v>42566</v>
      </c>
      <c r="U142" s="122">
        <v>2</v>
      </c>
      <c r="V142" s="122" t="s">
        <v>437</v>
      </c>
      <c r="W142" s="122" t="s">
        <v>439</v>
      </c>
      <c r="X142" s="40">
        <v>34984400</v>
      </c>
      <c r="Y142" s="125">
        <v>42566</v>
      </c>
      <c r="Z142" s="122" t="s">
        <v>437</v>
      </c>
      <c r="AA142" s="121" t="s">
        <v>438</v>
      </c>
      <c r="AB142" s="122" t="s">
        <v>439</v>
      </c>
      <c r="AC142" s="122">
        <v>1</v>
      </c>
      <c r="AD142" s="1">
        <v>42570</v>
      </c>
      <c r="AE142" s="1">
        <v>42570</v>
      </c>
      <c r="AF142" s="1">
        <v>42573</v>
      </c>
      <c r="AG142" s="40">
        <v>34984400</v>
      </c>
      <c r="AH142" s="61">
        <f>SUM(AG142/S142)</f>
        <v>0.9434900832057368</v>
      </c>
      <c r="AI142" s="121" t="s">
        <v>711</v>
      </c>
      <c r="AJ142" s="48">
        <v>42573</v>
      </c>
      <c r="AK142" s="121" t="s">
        <v>712</v>
      </c>
      <c r="AL142" s="121"/>
      <c r="AM142" s="121"/>
      <c r="AN142" s="123"/>
      <c r="AO142" s="121"/>
      <c r="AP142" s="14">
        <v>27374100</v>
      </c>
      <c r="AQ142" s="126" t="str">
        <f t="shared" si="24"/>
        <v>서희진</v>
      </c>
      <c r="AR142" s="16">
        <v>42573</v>
      </c>
      <c r="AS142" s="16">
        <v>42573</v>
      </c>
      <c r="AT142" s="7"/>
      <c r="AU142" s="14"/>
      <c r="AV142" s="16">
        <v>42579</v>
      </c>
      <c r="AW142" s="14">
        <f>SUM(AP142-AU142)</f>
        <v>27374100</v>
      </c>
      <c r="AX142" s="92"/>
      <c r="AY142" s="82"/>
      <c r="AZ142" s="92"/>
      <c r="BA142" s="82"/>
      <c r="BB142" s="92"/>
      <c r="BC142" s="82"/>
      <c r="BD142" s="92"/>
      <c r="BE142" s="82"/>
      <c r="BF142" s="92"/>
      <c r="BG142" s="82"/>
      <c r="BH142" s="92"/>
      <c r="BI142" s="82"/>
      <c r="BJ142" s="92"/>
      <c r="BK142" s="82"/>
      <c r="BL142" s="92"/>
      <c r="BM142" s="82"/>
      <c r="BN142" s="92"/>
      <c r="BO142" s="82"/>
    </row>
    <row r="143" spans="1:67" ht="29.25" customHeight="1">
      <c r="A143" s="126">
        <v>136</v>
      </c>
      <c r="B143" s="121" t="s">
        <v>393</v>
      </c>
      <c r="C143" s="121" t="s">
        <v>606</v>
      </c>
      <c r="D143" s="1">
        <v>42570</v>
      </c>
      <c r="E143" s="121" t="s">
        <v>52</v>
      </c>
      <c r="F143" s="22" t="s">
        <v>60</v>
      </c>
      <c r="G143" s="122" t="s">
        <v>739</v>
      </c>
      <c r="H143" s="122" t="str">
        <f t="shared" si="25"/>
        <v>제18회 부천국제만화축제 행사장 전경 드론 촬영</v>
      </c>
      <c r="I143" s="122" t="s">
        <v>740</v>
      </c>
      <c r="J143" s="18">
        <v>2300000</v>
      </c>
      <c r="K143" s="125"/>
      <c r="L143" s="122"/>
      <c r="M143" s="122"/>
      <c r="N143" s="121"/>
      <c r="O143" s="121"/>
      <c r="P143" s="121"/>
      <c r="Q143" s="121"/>
      <c r="R143" s="59"/>
      <c r="S143" s="40"/>
      <c r="T143" s="125"/>
      <c r="U143" s="122"/>
      <c r="V143" s="122"/>
      <c r="W143" s="122"/>
      <c r="X143" s="40"/>
      <c r="Y143" s="125"/>
      <c r="Z143" s="122" t="s">
        <v>255</v>
      </c>
      <c r="AA143" s="126" t="s">
        <v>256</v>
      </c>
      <c r="AB143" s="122" t="s">
        <v>257</v>
      </c>
      <c r="AC143" s="122"/>
      <c r="AD143" s="1">
        <v>42570</v>
      </c>
      <c r="AE143" s="1">
        <v>42570</v>
      </c>
      <c r="AF143" s="1">
        <v>42594</v>
      </c>
      <c r="AG143" s="40">
        <v>2000000</v>
      </c>
      <c r="AH143" s="61">
        <f t="shared" ref="AH143:AH173" si="26">SUM(AG143/J143)</f>
        <v>0.86956521739130432</v>
      </c>
      <c r="AI143" s="121"/>
      <c r="AJ143" s="48"/>
      <c r="AK143" s="121"/>
      <c r="AL143" s="121"/>
      <c r="AM143" s="121"/>
      <c r="AN143" s="123"/>
      <c r="AO143" s="121"/>
      <c r="AP143" s="14"/>
      <c r="AQ143" s="126" t="str">
        <f t="shared" si="24"/>
        <v>한필호</v>
      </c>
      <c r="AR143" s="16">
        <v>42594</v>
      </c>
      <c r="AS143" s="16">
        <v>42601</v>
      </c>
      <c r="AT143" s="7"/>
      <c r="AU143" s="14"/>
      <c r="AV143" s="16">
        <v>42608</v>
      </c>
      <c r="AW143" s="14">
        <f>SUM(AG143-AU143)</f>
        <v>2000000</v>
      </c>
      <c r="AX143" s="92"/>
      <c r="AY143" s="82"/>
      <c r="AZ143" s="92"/>
      <c r="BA143" s="82"/>
      <c r="BB143" s="92"/>
      <c r="BC143" s="82"/>
      <c r="BD143" s="92"/>
      <c r="BE143" s="82"/>
      <c r="BF143" s="92"/>
      <c r="BG143" s="82"/>
      <c r="BH143" s="92"/>
      <c r="BI143" s="82"/>
      <c r="BJ143" s="92"/>
      <c r="BK143" s="82"/>
      <c r="BL143" s="92"/>
      <c r="BM143" s="82"/>
      <c r="BN143" s="92"/>
      <c r="BO143" s="82"/>
    </row>
    <row r="144" spans="1:67" ht="29.25" customHeight="1">
      <c r="A144" s="126">
        <v>137</v>
      </c>
      <c r="B144" s="121" t="s">
        <v>83</v>
      </c>
      <c r="C144" s="121" t="s">
        <v>205</v>
      </c>
      <c r="D144" s="1">
        <v>42571</v>
      </c>
      <c r="E144" s="121" t="s">
        <v>52</v>
      </c>
      <c r="F144" s="22" t="s">
        <v>60</v>
      </c>
      <c r="G144" s="122" t="s">
        <v>721</v>
      </c>
      <c r="H144" s="122" t="str">
        <f t="shared" si="25"/>
        <v>만화박물관 로비 기둥 로고디자인 래핑</v>
      </c>
      <c r="I144" s="122" t="s">
        <v>722</v>
      </c>
      <c r="J144" s="18">
        <v>2941400</v>
      </c>
      <c r="K144" s="125"/>
      <c r="L144" s="122"/>
      <c r="M144" s="122"/>
      <c r="N144" s="121"/>
      <c r="O144" s="121"/>
      <c r="P144" s="121"/>
      <c r="Q144" s="121"/>
      <c r="R144" s="59"/>
      <c r="S144" s="40"/>
      <c r="T144" s="125"/>
      <c r="U144" s="122"/>
      <c r="V144" s="122"/>
      <c r="W144" s="122"/>
      <c r="X144" s="40"/>
      <c r="Y144" s="125"/>
      <c r="Z144" s="122" t="s">
        <v>581</v>
      </c>
      <c r="AA144" s="121" t="s">
        <v>592</v>
      </c>
      <c r="AB144" s="122" t="s">
        <v>582</v>
      </c>
      <c r="AC144" s="122"/>
      <c r="AD144" s="1">
        <v>42571</v>
      </c>
      <c r="AE144" s="1">
        <v>42571</v>
      </c>
      <c r="AF144" s="1">
        <v>42577</v>
      </c>
      <c r="AG144" s="40">
        <v>2520000</v>
      </c>
      <c r="AH144" s="61">
        <f t="shared" si="26"/>
        <v>0.85673488814850074</v>
      </c>
      <c r="AI144" s="121"/>
      <c r="AJ144" s="48"/>
      <c r="AK144" s="121"/>
      <c r="AL144" s="121"/>
      <c r="AM144" s="121"/>
      <c r="AN144" s="123"/>
      <c r="AO144" s="121"/>
      <c r="AP144" s="14"/>
      <c r="AQ144" s="126" t="str">
        <f t="shared" si="24"/>
        <v>서정임</v>
      </c>
      <c r="AR144" s="16">
        <v>42577</v>
      </c>
      <c r="AS144" s="16">
        <v>42590</v>
      </c>
      <c r="AT144" s="7"/>
      <c r="AU144" s="14"/>
      <c r="AV144" s="16">
        <v>42594</v>
      </c>
      <c r="AW144" s="14">
        <f>SUM(AG144-AU144)</f>
        <v>2520000</v>
      </c>
      <c r="AX144" s="92"/>
      <c r="AY144" s="82"/>
      <c r="AZ144" s="92"/>
      <c r="BA144" s="82"/>
      <c r="BB144" s="92"/>
      <c r="BC144" s="82"/>
      <c r="BD144" s="92"/>
      <c r="BE144" s="82"/>
      <c r="BF144" s="92"/>
      <c r="BG144" s="82"/>
      <c r="BH144" s="92"/>
      <c r="BI144" s="82"/>
      <c r="BJ144" s="92"/>
      <c r="BK144" s="82"/>
      <c r="BL144" s="92"/>
      <c r="BM144" s="82"/>
      <c r="BN144" s="92"/>
      <c r="BO144" s="82"/>
    </row>
    <row r="145" spans="1:67" ht="29.25" customHeight="1">
      <c r="A145" s="126">
        <v>138</v>
      </c>
      <c r="B145" s="121" t="s">
        <v>83</v>
      </c>
      <c r="C145" s="121" t="s">
        <v>176</v>
      </c>
      <c r="D145" s="1">
        <v>42569</v>
      </c>
      <c r="E145" s="121" t="s">
        <v>52</v>
      </c>
      <c r="F145" s="22" t="s">
        <v>60</v>
      </c>
      <c r="G145" s="122" t="s">
        <v>699</v>
      </c>
      <c r="H145" s="122" t="str">
        <f t="shared" si="25"/>
        <v>한국만화박물관 미디어월 수선용역</v>
      </c>
      <c r="I145" s="122" t="s">
        <v>688</v>
      </c>
      <c r="J145" s="18">
        <v>3850000</v>
      </c>
      <c r="K145" s="125"/>
      <c r="L145" s="122"/>
      <c r="M145" s="122"/>
      <c r="N145" s="121"/>
      <c r="O145" s="121"/>
      <c r="P145" s="121"/>
      <c r="Q145" s="121"/>
      <c r="R145" s="59"/>
      <c r="S145" s="40"/>
      <c r="T145" s="125"/>
      <c r="U145" s="122"/>
      <c r="V145" s="122"/>
      <c r="W145" s="122"/>
      <c r="X145" s="40"/>
      <c r="Y145" s="125"/>
      <c r="Z145" s="122" t="s">
        <v>581</v>
      </c>
      <c r="AA145" s="121" t="s">
        <v>592</v>
      </c>
      <c r="AB145" s="122" t="s">
        <v>582</v>
      </c>
      <c r="AC145" s="122"/>
      <c r="AD145" s="1">
        <v>42572</v>
      </c>
      <c r="AE145" s="1">
        <v>42572</v>
      </c>
      <c r="AF145" s="1">
        <v>42577</v>
      </c>
      <c r="AG145" s="40">
        <v>3300000</v>
      </c>
      <c r="AH145" s="61">
        <f t="shared" si="26"/>
        <v>0.8571428571428571</v>
      </c>
      <c r="AI145" s="121"/>
      <c r="AJ145" s="48"/>
      <c r="AK145" s="121"/>
      <c r="AL145" s="121"/>
      <c r="AM145" s="121"/>
      <c r="AN145" s="123"/>
      <c r="AO145" s="121"/>
      <c r="AP145" s="14"/>
      <c r="AQ145" s="126" t="str">
        <f t="shared" si="24"/>
        <v>방희정</v>
      </c>
      <c r="AR145" s="16">
        <v>42577</v>
      </c>
      <c r="AS145" s="16">
        <v>42577</v>
      </c>
      <c r="AT145" s="7"/>
      <c r="AU145" s="14"/>
      <c r="AV145" s="16">
        <v>42579</v>
      </c>
      <c r="AW145" s="14">
        <f>SUM(AG145-AU145)</f>
        <v>3300000</v>
      </c>
      <c r="AX145" s="92"/>
      <c r="AY145" s="82"/>
      <c r="AZ145" s="92"/>
      <c r="BA145" s="82"/>
      <c r="BB145" s="92"/>
      <c r="BC145" s="82"/>
      <c r="BD145" s="92"/>
      <c r="BE145" s="82"/>
      <c r="BF145" s="92"/>
      <c r="BG145" s="82"/>
      <c r="BH145" s="92"/>
      <c r="BI145" s="82"/>
      <c r="BJ145" s="92"/>
      <c r="BK145" s="82"/>
      <c r="BL145" s="92"/>
      <c r="BM145" s="82"/>
      <c r="BN145" s="92"/>
      <c r="BO145" s="82"/>
    </row>
    <row r="146" spans="1:67" ht="29.25" customHeight="1">
      <c r="A146" s="126">
        <v>139</v>
      </c>
      <c r="B146" s="121" t="s">
        <v>139</v>
      </c>
      <c r="C146" s="121" t="s">
        <v>318</v>
      </c>
      <c r="D146" s="1">
        <v>42569</v>
      </c>
      <c r="E146" s="121" t="s">
        <v>52</v>
      </c>
      <c r="F146" s="22" t="s">
        <v>60</v>
      </c>
      <c r="G146" s="122" t="s">
        <v>700</v>
      </c>
      <c r="H146" s="122" t="str">
        <f t="shared" si="25"/>
        <v>도서관 자료 점검용 PC임차</v>
      </c>
      <c r="I146" s="122" t="s">
        <v>694</v>
      </c>
      <c r="J146" s="18">
        <v>2500000</v>
      </c>
      <c r="K146" s="125"/>
      <c r="L146" s="122"/>
      <c r="M146" s="122"/>
      <c r="N146" s="121"/>
      <c r="O146" s="121"/>
      <c r="P146" s="121"/>
      <c r="Q146" s="121"/>
      <c r="R146" s="59"/>
      <c r="S146" s="40"/>
      <c r="T146" s="125"/>
      <c r="U146" s="122"/>
      <c r="V146" s="122"/>
      <c r="W146" s="122"/>
      <c r="X146" s="40"/>
      <c r="Y146" s="125"/>
      <c r="Z146" s="122" t="s">
        <v>695</v>
      </c>
      <c r="AA146" s="121" t="s">
        <v>696</v>
      </c>
      <c r="AB146" s="122" t="s">
        <v>834</v>
      </c>
      <c r="AC146" s="122"/>
      <c r="AD146" s="1">
        <v>42572</v>
      </c>
      <c r="AE146" s="1">
        <v>42572</v>
      </c>
      <c r="AF146" s="1">
        <v>42724</v>
      </c>
      <c r="AG146" s="40">
        <v>2400000</v>
      </c>
      <c r="AH146" s="61">
        <f t="shared" si="26"/>
        <v>0.96</v>
      </c>
      <c r="AI146" s="121"/>
      <c r="AJ146" s="48"/>
      <c r="AK146" s="121"/>
      <c r="AL146" s="121"/>
      <c r="AM146" s="121"/>
      <c r="AN146" s="123"/>
      <c r="AO146" s="121"/>
      <c r="AP146" s="14"/>
      <c r="AQ146" s="126" t="str">
        <f t="shared" si="24"/>
        <v>심리나</v>
      </c>
      <c r="AR146" s="16"/>
      <c r="AS146" s="16"/>
      <c r="AT146" s="7"/>
      <c r="AU146" s="14"/>
      <c r="AV146" s="16"/>
      <c r="AW146" s="14"/>
      <c r="AX146" s="92">
        <v>42614</v>
      </c>
      <c r="AY146" s="82">
        <v>480000</v>
      </c>
      <c r="AZ146" s="92">
        <v>42640</v>
      </c>
      <c r="BA146" s="82">
        <v>480000</v>
      </c>
      <c r="BB146" s="92">
        <v>42668</v>
      </c>
      <c r="BC146" s="82">
        <v>480000</v>
      </c>
      <c r="BD146" s="92"/>
      <c r="BE146" s="82"/>
      <c r="BF146" s="92"/>
      <c r="BG146" s="82"/>
      <c r="BH146" s="92"/>
      <c r="BI146" s="82"/>
      <c r="BJ146" s="92"/>
      <c r="BK146" s="82"/>
      <c r="BL146" s="92"/>
      <c r="BM146" s="82"/>
      <c r="BN146" s="92"/>
      <c r="BO146" s="82"/>
    </row>
    <row r="147" spans="1:67" ht="29.25" customHeight="1">
      <c r="A147" s="126">
        <v>140</v>
      </c>
      <c r="B147" s="121" t="s">
        <v>83</v>
      </c>
      <c r="C147" s="121" t="s">
        <v>259</v>
      </c>
      <c r="D147" s="1">
        <v>42569</v>
      </c>
      <c r="E147" s="121" t="s">
        <v>52</v>
      </c>
      <c r="F147" s="22" t="s">
        <v>60</v>
      </c>
      <c r="G147" s="122" t="s">
        <v>689</v>
      </c>
      <c r="H147" s="122" t="str">
        <f t="shared" si="25"/>
        <v>타요버스 조형물 이전 설치 용역</v>
      </c>
      <c r="I147" s="122" t="s">
        <v>690</v>
      </c>
      <c r="J147" s="18">
        <v>2420000</v>
      </c>
      <c r="K147" s="125"/>
      <c r="L147" s="122"/>
      <c r="M147" s="122"/>
      <c r="N147" s="121"/>
      <c r="O147" s="121"/>
      <c r="P147" s="121"/>
      <c r="Q147" s="121"/>
      <c r="R147" s="59"/>
      <c r="S147" s="40"/>
      <c r="T147" s="125"/>
      <c r="U147" s="122"/>
      <c r="V147" s="122"/>
      <c r="W147" s="122"/>
      <c r="X147" s="40"/>
      <c r="Y147" s="125"/>
      <c r="Z147" s="122" t="s">
        <v>691</v>
      </c>
      <c r="AA147" s="121" t="s">
        <v>692</v>
      </c>
      <c r="AB147" s="122" t="s">
        <v>693</v>
      </c>
      <c r="AC147" s="122"/>
      <c r="AD147" s="1">
        <v>42572</v>
      </c>
      <c r="AE147" s="1">
        <v>42572</v>
      </c>
      <c r="AF147" s="1">
        <v>42584</v>
      </c>
      <c r="AG147" s="40">
        <v>2200000</v>
      </c>
      <c r="AH147" s="61">
        <f t="shared" si="26"/>
        <v>0.90909090909090906</v>
      </c>
      <c r="AI147" s="121"/>
      <c r="AJ147" s="48"/>
      <c r="AK147" s="121"/>
      <c r="AL147" s="121"/>
      <c r="AM147" s="121"/>
      <c r="AN147" s="123"/>
      <c r="AO147" s="121"/>
      <c r="AP147" s="14"/>
      <c r="AQ147" s="126" t="str">
        <f t="shared" si="24"/>
        <v>김현재</v>
      </c>
      <c r="AR147" s="16">
        <v>42584</v>
      </c>
      <c r="AS147" s="16">
        <v>42585</v>
      </c>
      <c r="AT147" s="7"/>
      <c r="AU147" s="14"/>
      <c r="AV147" s="16">
        <v>42591</v>
      </c>
      <c r="AW147" s="14">
        <f t="shared" ref="AW147:AW153" si="27">SUM(AG147-AU147)</f>
        <v>2200000</v>
      </c>
      <c r="AX147" s="92"/>
      <c r="AY147" s="82"/>
      <c r="AZ147" s="92"/>
      <c r="BA147" s="82"/>
      <c r="BB147" s="92"/>
      <c r="BC147" s="82"/>
      <c r="BD147" s="92"/>
      <c r="BE147" s="82"/>
      <c r="BF147" s="92"/>
      <c r="BG147" s="82"/>
      <c r="BH147" s="92"/>
      <c r="BI147" s="82"/>
      <c r="BJ147" s="92"/>
      <c r="BK147" s="82"/>
      <c r="BL147" s="92"/>
      <c r="BM147" s="82"/>
      <c r="BN147" s="92"/>
      <c r="BO147" s="82"/>
    </row>
    <row r="148" spans="1:67" ht="29.25" customHeight="1">
      <c r="A148" s="126">
        <v>141</v>
      </c>
      <c r="B148" s="121" t="s">
        <v>393</v>
      </c>
      <c r="C148" s="121" t="s">
        <v>686</v>
      </c>
      <c r="D148" s="1">
        <v>42570</v>
      </c>
      <c r="E148" s="121" t="s">
        <v>52</v>
      </c>
      <c r="F148" s="121" t="s">
        <v>60</v>
      </c>
      <c r="G148" s="122" t="s">
        <v>687</v>
      </c>
      <c r="H148" s="122" t="str">
        <f t="shared" si="25"/>
        <v>제19회 부천국제만화축제 코스튬플레이 최강자전 및 만화 랩핑카 전시 기획운영 용역</v>
      </c>
      <c r="I148" s="122" t="s">
        <v>391</v>
      </c>
      <c r="J148" s="18">
        <v>10000000</v>
      </c>
      <c r="K148" s="125"/>
      <c r="L148" s="122"/>
      <c r="M148" s="122"/>
      <c r="N148" s="121"/>
      <c r="O148" s="121"/>
      <c r="P148" s="121"/>
      <c r="Q148" s="121"/>
      <c r="R148" s="59"/>
      <c r="S148" s="40"/>
      <c r="T148" s="125"/>
      <c r="U148" s="122"/>
      <c r="V148" s="122"/>
      <c r="W148" s="122"/>
      <c r="X148" s="40"/>
      <c r="Y148" s="125"/>
      <c r="Z148" s="122" t="s">
        <v>493</v>
      </c>
      <c r="AA148" s="121" t="s">
        <v>494</v>
      </c>
      <c r="AB148" s="122" t="s">
        <v>495</v>
      </c>
      <c r="AC148" s="122"/>
      <c r="AD148" s="1">
        <v>42572</v>
      </c>
      <c r="AE148" s="1">
        <v>42572</v>
      </c>
      <c r="AF148" s="1">
        <v>42613</v>
      </c>
      <c r="AG148" s="18">
        <v>9500000</v>
      </c>
      <c r="AH148" s="61">
        <f t="shared" si="26"/>
        <v>0.95</v>
      </c>
      <c r="AI148" s="121"/>
      <c r="AJ148" s="48"/>
      <c r="AK148" s="121"/>
      <c r="AL148" s="121"/>
      <c r="AM148" s="121"/>
      <c r="AN148" s="123"/>
      <c r="AO148" s="121"/>
      <c r="AP148" s="14"/>
      <c r="AQ148" s="126" t="str">
        <f t="shared" si="24"/>
        <v>신영철</v>
      </c>
      <c r="AR148" s="16">
        <v>42605</v>
      </c>
      <c r="AS148" s="16">
        <v>42605</v>
      </c>
      <c r="AT148" s="7">
        <v>42577</v>
      </c>
      <c r="AU148" s="14">
        <v>6000000</v>
      </c>
      <c r="AV148" s="16">
        <v>42614</v>
      </c>
      <c r="AW148" s="14">
        <f t="shared" si="27"/>
        <v>3500000</v>
      </c>
      <c r="AX148" s="92"/>
      <c r="AY148" s="82"/>
      <c r="AZ148" s="92"/>
      <c r="BA148" s="82"/>
      <c r="BB148" s="92"/>
      <c r="BC148" s="82"/>
      <c r="BD148" s="92"/>
      <c r="BE148" s="82"/>
      <c r="BF148" s="92"/>
      <c r="BG148" s="82"/>
      <c r="BH148" s="92"/>
      <c r="BI148" s="82"/>
      <c r="BJ148" s="92"/>
      <c r="BK148" s="82"/>
      <c r="BL148" s="92"/>
      <c r="BM148" s="82"/>
      <c r="BN148" s="92"/>
      <c r="BO148" s="82"/>
    </row>
    <row r="149" spans="1:67" ht="29.25" customHeight="1">
      <c r="A149" s="126">
        <v>142</v>
      </c>
      <c r="B149" s="121" t="s">
        <v>83</v>
      </c>
      <c r="C149" s="121" t="s">
        <v>188</v>
      </c>
      <c r="D149" s="1">
        <v>42571</v>
      </c>
      <c r="E149" s="121" t="s">
        <v>91</v>
      </c>
      <c r="F149" s="121" t="s">
        <v>60</v>
      </c>
      <c r="G149" s="122" t="s">
        <v>701</v>
      </c>
      <c r="H149" s="122" t="str">
        <f t="shared" si="25"/>
        <v>한국만화박물관 리플렛 제작</v>
      </c>
      <c r="I149" s="122" t="s">
        <v>698</v>
      </c>
      <c r="J149" s="18">
        <v>5269000</v>
      </c>
      <c r="K149" s="125"/>
      <c r="L149" s="122"/>
      <c r="M149" s="122"/>
      <c r="N149" s="121"/>
      <c r="O149" s="121"/>
      <c r="P149" s="121"/>
      <c r="Q149" s="121"/>
      <c r="R149" s="59"/>
      <c r="S149" s="40"/>
      <c r="T149" s="125"/>
      <c r="U149" s="122"/>
      <c r="V149" s="122"/>
      <c r="W149" s="122"/>
      <c r="X149" s="40"/>
      <c r="Y149" s="125"/>
      <c r="Z149" s="122" t="s">
        <v>179</v>
      </c>
      <c r="AA149" s="121" t="s">
        <v>180</v>
      </c>
      <c r="AB149" s="122" t="s">
        <v>181</v>
      </c>
      <c r="AC149" s="122"/>
      <c r="AD149" s="1">
        <v>42572</v>
      </c>
      <c r="AE149" s="1"/>
      <c r="AF149" s="1">
        <v>42578</v>
      </c>
      <c r="AG149" s="40">
        <v>4800000</v>
      </c>
      <c r="AH149" s="61">
        <f t="shared" si="26"/>
        <v>0.91098880242930347</v>
      </c>
      <c r="AI149" s="121"/>
      <c r="AJ149" s="48"/>
      <c r="AK149" s="121"/>
      <c r="AL149" s="121"/>
      <c r="AM149" s="121"/>
      <c r="AN149" s="123"/>
      <c r="AO149" s="121"/>
      <c r="AP149" s="14"/>
      <c r="AQ149" s="126" t="str">
        <f t="shared" si="24"/>
        <v>박보라</v>
      </c>
      <c r="AR149" s="16">
        <v>42577</v>
      </c>
      <c r="AS149" s="16">
        <v>42577</v>
      </c>
      <c r="AT149" s="7"/>
      <c r="AU149" s="14"/>
      <c r="AV149" s="16">
        <v>42579</v>
      </c>
      <c r="AW149" s="14">
        <f t="shared" si="27"/>
        <v>4800000</v>
      </c>
      <c r="AX149" s="92"/>
      <c r="AY149" s="82"/>
      <c r="AZ149" s="92"/>
      <c r="BA149" s="82"/>
      <c r="BB149" s="92"/>
      <c r="BC149" s="82"/>
      <c r="BD149" s="92"/>
      <c r="BE149" s="82"/>
      <c r="BF149" s="92"/>
      <c r="BG149" s="82"/>
      <c r="BH149" s="92"/>
      <c r="BI149" s="82"/>
      <c r="BJ149" s="92"/>
      <c r="BK149" s="82"/>
      <c r="BL149" s="92"/>
      <c r="BM149" s="82"/>
      <c r="BN149" s="92"/>
      <c r="BO149" s="82"/>
    </row>
    <row r="150" spans="1:67" ht="29.25" customHeight="1">
      <c r="A150" s="126">
        <v>143</v>
      </c>
      <c r="B150" s="121" t="s">
        <v>201</v>
      </c>
      <c r="C150" s="121" t="s">
        <v>202</v>
      </c>
      <c r="D150" s="1">
        <v>42574</v>
      </c>
      <c r="E150" s="121" t="s">
        <v>91</v>
      </c>
      <c r="F150" s="121" t="s">
        <v>60</v>
      </c>
      <c r="G150" s="122" t="s">
        <v>713</v>
      </c>
      <c r="H150" s="122" t="str">
        <f t="shared" si="25"/>
        <v>&lt;현장형 창조인재 양성사업&gt; 교육프로그램 참여자 및 협력기관 증정품 제작</v>
      </c>
      <c r="I150" s="122" t="s">
        <v>714</v>
      </c>
      <c r="J150" s="18">
        <v>5450000</v>
      </c>
      <c r="K150" s="125"/>
      <c r="L150" s="122"/>
      <c r="M150" s="20"/>
      <c r="N150" s="121"/>
      <c r="O150" s="121"/>
      <c r="P150" s="121"/>
      <c r="Q150" s="121"/>
      <c r="R150" s="59"/>
      <c r="S150" s="40"/>
      <c r="T150" s="125"/>
      <c r="U150" s="122"/>
      <c r="V150" s="122"/>
      <c r="W150" s="122"/>
      <c r="X150" s="40"/>
      <c r="Y150" s="125"/>
      <c r="Z150" s="122" t="s">
        <v>168</v>
      </c>
      <c r="AA150" s="121" t="s">
        <v>182</v>
      </c>
      <c r="AB150" s="122" t="s">
        <v>169</v>
      </c>
      <c r="AC150" s="122"/>
      <c r="AD150" s="1">
        <v>42574</v>
      </c>
      <c r="AE150" s="1"/>
      <c r="AF150" s="1">
        <v>42583</v>
      </c>
      <c r="AG150" s="18">
        <v>5250000</v>
      </c>
      <c r="AH150" s="61">
        <f t="shared" si="26"/>
        <v>0.96330275229357798</v>
      </c>
      <c r="AI150" s="121"/>
      <c r="AJ150" s="16"/>
      <c r="AK150" s="121"/>
      <c r="AL150" s="121"/>
      <c r="AM150" s="121"/>
      <c r="AN150" s="123"/>
      <c r="AO150" s="121"/>
      <c r="AP150" s="50"/>
      <c r="AQ150" s="126" t="str">
        <f t="shared" si="24"/>
        <v>김태훈</v>
      </c>
      <c r="AR150" s="16">
        <v>42583</v>
      </c>
      <c r="AS150" s="16">
        <v>42583</v>
      </c>
      <c r="AT150" s="7"/>
      <c r="AU150" s="14"/>
      <c r="AV150" s="16">
        <v>42591</v>
      </c>
      <c r="AW150" s="14">
        <f t="shared" si="27"/>
        <v>5250000</v>
      </c>
      <c r="AX150" s="92"/>
      <c r="AY150" s="82"/>
      <c r="AZ150" s="92"/>
      <c r="BA150" s="82"/>
      <c r="BB150" s="92"/>
      <c r="BC150" s="82"/>
      <c r="BD150" s="92"/>
      <c r="BE150" s="82"/>
      <c r="BF150" s="92"/>
      <c r="BG150" s="82"/>
      <c r="BH150" s="92"/>
      <c r="BI150" s="82"/>
      <c r="BJ150" s="92"/>
      <c r="BK150" s="82"/>
      <c r="BL150" s="92"/>
      <c r="BM150" s="82"/>
      <c r="BN150" s="92"/>
      <c r="BO150" s="82"/>
    </row>
    <row r="151" spans="1:67" ht="29.25" customHeight="1">
      <c r="A151" s="126">
        <v>144</v>
      </c>
      <c r="B151" s="121" t="s">
        <v>393</v>
      </c>
      <c r="C151" s="121" t="s">
        <v>615</v>
      </c>
      <c r="D151" s="1">
        <v>42574</v>
      </c>
      <c r="E151" s="121" t="s">
        <v>52</v>
      </c>
      <c r="F151" s="121" t="s">
        <v>60</v>
      </c>
      <c r="G151" s="120" t="s">
        <v>742</v>
      </c>
      <c r="H151" s="122" t="str">
        <f t="shared" si="25"/>
        <v>제19회 부천국제만화축제 기간 중 미화 및 경비 인력 운영</v>
      </c>
      <c r="I151" s="122" t="s">
        <v>114</v>
      </c>
      <c r="J151" s="18">
        <v>4862000</v>
      </c>
      <c r="K151" s="1"/>
      <c r="L151" s="122"/>
      <c r="M151" s="20"/>
      <c r="N151" s="121"/>
      <c r="O151" s="121"/>
      <c r="P151" s="121"/>
      <c r="Q151" s="121"/>
      <c r="R151" s="59"/>
      <c r="S151" s="42"/>
      <c r="T151" s="125"/>
      <c r="U151" s="122"/>
      <c r="V151" s="122"/>
      <c r="W151" s="122"/>
      <c r="X151" s="42"/>
      <c r="Y151" s="125"/>
      <c r="Z151" s="122" t="s">
        <v>119</v>
      </c>
      <c r="AA151" s="121" t="s">
        <v>758</v>
      </c>
      <c r="AB151" s="122" t="s">
        <v>123</v>
      </c>
      <c r="AC151" s="122"/>
      <c r="AD151" s="1">
        <v>42576</v>
      </c>
      <c r="AE151" s="1">
        <v>42578</v>
      </c>
      <c r="AF151" s="1">
        <v>42583</v>
      </c>
      <c r="AG151" s="99">
        <v>4620000</v>
      </c>
      <c r="AH151" s="61">
        <f t="shared" si="26"/>
        <v>0.95022624434389136</v>
      </c>
      <c r="AI151" s="121"/>
      <c r="AJ151" s="48"/>
      <c r="AK151" s="121"/>
      <c r="AL151" s="121"/>
      <c r="AM151" s="121"/>
      <c r="AN151" s="123"/>
      <c r="AO151" s="121"/>
      <c r="AP151" s="14"/>
      <c r="AQ151" s="126" t="str">
        <f t="shared" si="24"/>
        <v>김준호</v>
      </c>
      <c r="AR151" s="16">
        <v>42583</v>
      </c>
      <c r="AS151" s="16">
        <v>42583</v>
      </c>
      <c r="AT151" s="7"/>
      <c r="AU151" s="14"/>
      <c r="AV151" s="16">
        <v>42601</v>
      </c>
      <c r="AW151" s="14">
        <f t="shared" si="27"/>
        <v>4620000</v>
      </c>
      <c r="AX151" s="16"/>
      <c r="AY151" s="84"/>
      <c r="AZ151" s="16"/>
      <c r="BA151" s="84"/>
      <c r="BB151" s="16"/>
      <c r="BC151" s="84"/>
      <c r="BD151" s="16"/>
      <c r="BE151" s="84"/>
      <c r="BF151" s="16"/>
      <c r="BG151" s="84"/>
      <c r="BH151" s="16"/>
      <c r="BI151" s="84"/>
      <c r="BJ151" s="16"/>
      <c r="BK151" s="84"/>
      <c r="BL151" s="16"/>
      <c r="BM151" s="84"/>
      <c r="BN151" s="16"/>
      <c r="BO151" s="84"/>
    </row>
    <row r="152" spans="1:67" ht="29.25" customHeight="1">
      <c r="A152" s="126">
        <v>145</v>
      </c>
      <c r="B152" s="121" t="s">
        <v>393</v>
      </c>
      <c r="C152" s="121" t="s">
        <v>615</v>
      </c>
      <c r="D152" s="1">
        <v>42575</v>
      </c>
      <c r="E152" s="121" t="s">
        <v>52</v>
      </c>
      <c r="F152" s="121" t="s">
        <v>60</v>
      </c>
      <c r="G152" s="120" t="s">
        <v>743</v>
      </c>
      <c r="H152" s="122" t="str">
        <f t="shared" si="25"/>
        <v>제19회 부천국제만화축제 개막식 운영을 위한 무대 제작</v>
      </c>
      <c r="I152" s="122" t="s">
        <v>747</v>
      </c>
      <c r="J152" s="18">
        <v>7480000</v>
      </c>
      <c r="K152" s="1"/>
      <c r="L152" s="122"/>
      <c r="M152" s="20"/>
      <c r="N152" s="121"/>
      <c r="O152" s="121"/>
      <c r="P152" s="121"/>
      <c r="Q152" s="121"/>
      <c r="R152" s="59"/>
      <c r="S152" s="42"/>
      <c r="T152" s="125"/>
      <c r="U152" s="122"/>
      <c r="V152" s="122"/>
      <c r="W152" s="122"/>
      <c r="X152" s="42"/>
      <c r="Y152" s="125"/>
      <c r="Z152" s="122" t="s">
        <v>748</v>
      </c>
      <c r="AA152" s="121" t="s">
        <v>750</v>
      </c>
      <c r="AB152" s="122" t="s">
        <v>749</v>
      </c>
      <c r="AC152" s="122"/>
      <c r="AD152" s="1">
        <v>42575</v>
      </c>
      <c r="AE152" s="1">
        <v>42577</v>
      </c>
      <c r="AF152" s="1">
        <v>42582</v>
      </c>
      <c r="AG152" s="99">
        <v>7150000</v>
      </c>
      <c r="AH152" s="61">
        <f t="shared" si="26"/>
        <v>0.95588235294117652</v>
      </c>
      <c r="AI152" s="121"/>
      <c r="AJ152" s="48"/>
      <c r="AK152" s="121"/>
      <c r="AL152" s="121"/>
      <c r="AM152" s="121"/>
      <c r="AN152" s="123"/>
      <c r="AO152" s="121"/>
      <c r="AP152" s="14"/>
      <c r="AQ152" s="126" t="str">
        <f t="shared" si="24"/>
        <v>김준호</v>
      </c>
      <c r="AR152" s="16">
        <v>42578</v>
      </c>
      <c r="AS152" s="16">
        <v>42578</v>
      </c>
      <c r="AT152" s="7"/>
      <c r="AU152" s="14"/>
      <c r="AV152" s="16">
        <v>42605</v>
      </c>
      <c r="AW152" s="14">
        <f t="shared" si="27"/>
        <v>7150000</v>
      </c>
      <c r="AX152" s="16"/>
      <c r="AY152" s="84"/>
      <c r="AZ152" s="16"/>
      <c r="BA152" s="84"/>
      <c r="BB152" s="16"/>
      <c r="BC152" s="84"/>
      <c r="BD152" s="16"/>
      <c r="BE152" s="84"/>
      <c r="BF152" s="16"/>
      <c r="BG152" s="84"/>
      <c r="BH152" s="16"/>
      <c r="BI152" s="84"/>
      <c r="BJ152" s="16"/>
      <c r="BK152" s="84"/>
      <c r="BL152" s="16"/>
      <c r="BM152" s="84"/>
      <c r="BN152" s="16"/>
      <c r="BO152" s="84"/>
    </row>
    <row r="153" spans="1:67" ht="29.25" customHeight="1">
      <c r="A153" s="126">
        <v>146</v>
      </c>
      <c r="B153" s="121" t="s">
        <v>393</v>
      </c>
      <c r="C153" s="121" t="s">
        <v>615</v>
      </c>
      <c r="D153" s="1">
        <v>42575</v>
      </c>
      <c r="E153" s="121" t="s">
        <v>52</v>
      </c>
      <c r="F153" s="121" t="s">
        <v>60</v>
      </c>
      <c r="G153" s="120" t="s">
        <v>745</v>
      </c>
      <c r="H153" s="122" t="str">
        <f t="shared" si="25"/>
        <v>제19회 부천국제만화축제 이벤트존 운영을 위한 주차 스토퍼 제거</v>
      </c>
      <c r="I153" s="122" t="s">
        <v>753</v>
      </c>
      <c r="J153" s="18">
        <v>715000</v>
      </c>
      <c r="K153" s="1"/>
      <c r="L153" s="122"/>
      <c r="M153" s="20"/>
      <c r="N153" s="121"/>
      <c r="O153" s="121"/>
      <c r="P153" s="121"/>
      <c r="Q153" s="121"/>
      <c r="R153" s="59"/>
      <c r="S153" s="42"/>
      <c r="T153" s="125"/>
      <c r="U153" s="122"/>
      <c r="V153" s="122"/>
      <c r="W153" s="122"/>
      <c r="X153" s="42"/>
      <c r="Y153" s="125"/>
      <c r="Z153" s="122" t="s">
        <v>751</v>
      </c>
      <c r="AA153" s="121" t="s">
        <v>760</v>
      </c>
      <c r="AB153" s="122" t="s">
        <v>752</v>
      </c>
      <c r="AC153" s="122"/>
      <c r="AD153" s="1">
        <v>42576</v>
      </c>
      <c r="AE153" s="1">
        <v>42577</v>
      </c>
      <c r="AF153" s="1">
        <v>42587</v>
      </c>
      <c r="AG153" s="99">
        <v>660000</v>
      </c>
      <c r="AH153" s="61">
        <f t="shared" si="26"/>
        <v>0.92307692307692313</v>
      </c>
      <c r="AI153" s="121"/>
      <c r="AJ153" s="48"/>
      <c r="AK153" s="121"/>
      <c r="AL153" s="121"/>
      <c r="AM153" s="121"/>
      <c r="AN153" s="123"/>
      <c r="AO153" s="121"/>
      <c r="AP153" s="14"/>
      <c r="AQ153" s="126" t="str">
        <f t="shared" si="24"/>
        <v>김준호</v>
      </c>
      <c r="AR153" s="16">
        <v>42583</v>
      </c>
      <c r="AS153" s="16">
        <v>42583</v>
      </c>
      <c r="AT153" s="7"/>
      <c r="AU153" s="14"/>
      <c r="AV153" s="16">
        <v>42605</v>
      </c>
      <c r="AW153" s="14">
        <f t="shared" si="27"/>
        <v>660000</v>
      </c>
      <c r="AX153" s="16"/>
      <c r="AY153" s="84"/>
      <c r="AZ153" s="16"/>
      <c r="BA153" s="84"/>
      <c r="BB153" s="16"/>
      <c r="BC153" s="84"/>
      <c r="BD153" s="16"/>
      <c r="BE153" s="84"/>
      <c r="BF153" s="16"/>
      <c r="BG153" s="84"/>
      <c r="BH153" s="16"/>
      <c r="BI153" s="84"/>
      <c r="BJ153" s="16"/>
      <c r="BK153" s="84"/>
      <c r="BL153" s="16"/>
      <c r="BM153" s="84"/>
      <c r="BN153" s="16"/>
      <c r="BO153" s="84"/>
    </row>
    <row r="154" spans="1:67" ht="29.25" customHeight="1">
      <c r="A154" s="126">
        <v>147</v>
      </c>
      <c r="B154" s="121" t="s">
        <v>58</v>
      </c>
      <c r="C154" s="121" t="s">
        <v>237</v>
      </c>
      <c r="D154" s="1">
        <v>42565</v>
      </c>
      <c r="E154" s="121" t="s">
        <v>52</v>
      </c>
      <c r="F154" s="121" t="s">
        <v>60</v>
      </c>
      <c r="G154" s="122" t="s">
        <v>702</v>
      </c>
      <c r="H154" s="122" t="str">
        <f t="shared" si="25"/>
        <v>한국국제만화마켓 및 글로벌 만화도시 네트워크 해외 참가자 숙박 및 행사 시설 임대</v>
      </c>
      <c r="I154" s="122" t="s">
        <v>703</v>
      </c>
      <c r="J154" s="18">
        <v>21987500</v>
      </c>
      <c r="K154" s="125"/>
      <c r="L154" s="122"/>
      <c r="M154" s="122"/>
      <c r="N154" s="121"/>
      <c r="O154" s="121"/>
      <c r="P154" s="121"/>
      <c r="Q154" s="121"/>
      <c r="R154" s="59"/>
      <c r="S154" s="40"/>
      <c r="T154" s="125"/>
      <c r="U154" s="122"/>
      <c r="V154" s="122"/>
      <c r="W154" s="122"/>
      <c r="X154" s="40"/>
      <c r="Y154" s="125"/>
      <c r="Z154" s="122" t="s">
        <v>704</v>
      </c>
      <c r="AA154" s="121" t="s">
        <v>705</v>
      </c>
      <c r="AB154" s="122" t="s">
        <v>706</v>
      </c>
      <c r="AC154" s="122"/>
      <c r="AD154" s="1">
        <v>42576</v>
      </c>
      <c r="AE154" s="1">
        <v>42576</v>
      </c>
      <c r="AF154" s="1">
        <v>42582</v>
      </c>
      <c r="AG154" s="40">
        <v>21987500</v>
      </c>
      <c r="AH154" s="61">
        <f t="shared" si="26"/>
        <v>1</v>
      </c>
      <c r="AI154" s="121" t="s">
        <v>787</v>
      </c>
      <c r="AJ154" s="48">
        <v>42593</v>
      </c>
      <c r="AK154" s="121" t="s">
        <v>788</v>
      </c>
      <c r="AL154" s="121"/>
      <c r="AM154" s="121"/>
      <c r="AN154" s="123"/>
      <c r="AO154" s="121"/>
      <c r="AP154" s="14">
        <v>21776500</v>
      </c>
      <c r="AQ154" s="126" t="str">
        <f t="shared" si="24"/>
        <v>서희진</v>
      </c>
      <c r="AR154" s="16">
        <v>42582</v>
      </c>
      <c r="AS154" s="16">
        <v>42590</v>
      </c>
      <c r="AT154" s="7"/>
      <c r="AU154" s="14"/>
      <c r="AV154" s="16">
        <v>42598</v>
      </c>
      <c r="AW154" s="14">
        <f>SUM(AP154-AU154)</f>
        <v>21776500</v>
      </c>
      <c r="AX154" s="92"/>
      <c r="AY154" s="82"/>
      <c r="AZ154" s="92"/>
      <c r="BA154" s="82"/>
      <c r="BB154" s="92"/>
      <c r="BC154" s="82"/>
      <c r="BD154" s="92"/>
      <c r="BE154" s="82"/>
      <c r="BF154" s="92"/>
      <c r="BG154" s="82"/>
      <c r="BH154" s="92"/>
      <c r="BI154" s="82"/>
      <c r="BJ154" s="92"/>
      <c r="BK154" s="82"/>
      <c r="BL154" s="92"/>
      <c r="BM154" s="82"/>
      <c r="BN154" s="92"/>
      <c r="BO154" s="82"/>
    </row>
    <row r="155" spans="1:67" ht="29.25" customHeight="1">
      <c r="A155" s="126">
        <v>148</v>
      </c>
      <c r="B155" s="121" t="s">
        <v>83</v>
      </c>
      <c r="C155" s="121" t="s">
        <v>259</v>
      </c>
      <c r="D155" s="1">
        <v>42573</v>
      </c>
      <c r="E155" s="121" t="s">
        <v>91</v>
      </c>
      <c r="F155" s="22" t="s">
        <v>60</v>
      </c>
      <c r="G155" s="122" t="s">
        <v>708</v>
      </c>
      <c r="H155" s="122" t="str">
        <f t="shared" si="25"/>
        <v>한국만화박물관 체험활동지 제작</v>
      </c>
      <c r="I155" s="122" t="s">
        <v>707</v>
      </c>
      <c r="J155" s="18">
        <v>4984000</v>
      </c>
      <c r="K155" s="125"/>
      <c r="L155" s="122"/>
      <c r="M155" s="122"/>
      <c r="N155" s="121"/>
      <c r="O155" s="121"/>
      <c r="P155" s="121"/>
      <c r="Q155" s="121"/>
      <c r="R155" s="59"/>
      <c r="S155" s="40"/>
      <c r="T155" s="125"/>
      <c r="U155" s="122"/>
      <c r="V155" s="122"/>
      <c r="W155" s="122"/>
      <c r="X155" s="40"/>
      <c r="Y155" s="125"/>
      <c r="Z155" s="122" t="s">
        <v>581</v>
      </c>
      <c r="AA155" s="121" t="s">
        <v>592</v>
      </c>
      <c r="AB155" s="122" t="s">
        <v>582</v>
      </c>
      <c r="AC155" s="122"/>
      <c r="AD155" s="1">
        <v>42576</v>
      </c>
      <c r="AE155" s="1"/>
      <c r="AF155" s="1">
        <v>42583</v>
      </c>
      <c r="AG155" s="40">
        <v>4900000</v>
      </c>
      <c r="AH155" s="61">
        <f t="shared" si="26"/>
        <v>0.9831460674157303</v>
      </c>
      <c r="AI155" s="121"/>
      <c r="AJ155" s="48"/>
      <c r="AK155" s="121"/>
      <c r="AL155" s="121"/>
      <c r="AM155" s="121"/>
      <c r="AN155" s="123"/>
      <c r="AO155" s="121"/>
      <c r="AP155" s="14"/>
      <c r="AQ155" s="126" t="str">
        <f t="shared" si="24"/>
        <v>김현재</v>
      </c>
      <c r="AR155" s="16">
        <v>42583</v>
      </c>
      <c r="AS155" s="16">
        <v>42584</v>
      </c>
      <c r="AT155" s="7"/>
      <c r="AU155" s="14"/>
      <c r="AV155" s="16">
        <v>42591</v>
      </c>
      <c r="AW155" s="14">
        <f t="shared" ref="AW155:AW161" si="28">SUM(AG155-AU155)</f>
        <v>4900000</v>
      </c>
      <c r="AX155" s="92"/>
      <c r="AY155" s="82"/>
      <c r="AZ155" s="92"/>
      <c r="BA155" s="82"/>
      <c r="BB155" s="92"/>
      <c r="BC155" s="82"/>
      <c r="BD155" s="92"/>
      <c r="BE155" s="82"/>
      <c r="BF155" s="92"/>
      <c r="BG155" s="82"/>
      <c r="BH155" s="92"/>
      <c r="BI155" s="82"/>
      <c r="BJ155" s="92"/>
      <c r="BK155" s="82"/>
      <c r="BL155" s="92"/>
      <c r="BM155" s="82"/>
      <c r="BN155" s="92"/>
      <c r="BO155" s="82"/>
    </row>
    <row r="156" spans="1:67" ht="29.25" customHeight="1">
      <c r="A156" s="126">
        <v>149</v>
      </c>
      <c r="B156" s="121" t="s">
        <v>393</v>
      </c>
      <c r="C156" s="121" t="s">
        <v>615</v>
      </c>
      <c r="D156" s="1">
        <v>42576</v>
      </c>
      <c r="E156" s="121" t="s">
        <v>52</v>
      </c>
      <c r="F156" s="121" t="s">
        <v>60</v>
      </c>
      <c r="G156" s="120" t="s">
        <v>746</v>
      </c>
      <c r="H156" s="122" t="str">
        <f t="shared" si="25"/>
        <v>제19회 부천국제만화축제 개막식 기획영상 제작</v>
      </c>
      <c r="I156" s="122" t="s">
        <v>754</v>
      </c>
      <c r="J156" s="18">
        <v>3550000</v>
      </c>
      <c r="K156" s="1"/>
      <c r="L156" s="122"/>
      <c r="M156" s="20"/>
      <c r="N156" s="121"/>
      <c r="O156" s="121"/>
      <c r="P156" s="121"/>
      <c r="Q156" s="121"/>
      <c r="R156" s="59"/>
      <c r="S156" s="42"/>
      <c r="T156" s="125"/>
      <c r="U156" s="122"/>
      <c r="V156" s="122"/>
      <c r="W156" s="122"/>
      <c r="X156" s="42"/>
      <c r="Y156" s="125"/>
      <c r="Z156" s="122" t="s">
        <v>755</v>
      </c>
      <c r="AA156" s="121" t="s">
        <v>756</v>
      </c>
      <c r="AB156" s="122" t="s">
        <v>757</v>
      </c>
      <c r="AC156" s="122"/>
      <c r="AD156" s="1">
        <v>42576</v>
      </c>
      <c r="AE156" s="1">
        <v>42576</v>
      </c>
      <c r="AF156" s="1">
        <v>42578</v>
      </c>
      <c r="AG156" s="99">
        <v>3300000</v>
      </c>
      <c r="AH156" s="61">
        <f t="shared" si="26"/>
        <v>0.92957746478873238</v>
      </c>
      <c r="AI156" s="121"/>
      <c r="AJ156" s="48"/>
      <c r="AK156" s="121"/>
      <c r="AL156" s="121"/>
      <c r="AM156" s="121"/>
      <c r="AN156" s="123"/>
      <c r="AO156" s="121"/>
      <c r="AP156" s="14"/>
      <c r="AQ156" s="126" t="str">
        <f t="shared" si="24"/>
        <v>김준호</v>
      </c>
      <c r="AR156" s="16">
        <v>42578</v>
      </c>
      <c r="AS156" s="16">
        <v>42578</v>
      </c>
      <c r="AT156" s="7"/>
      <c r="AU156" s="14"/>
      <c r="AV156" s="16">
        <v>42605</v>
      </c>
      <c r="AW156" s="14">
        <f t="shared" si="28"/>
        <v>3300000</v>
      </c>
      <c r="AX156" s="16"/>
      <c r="AY156" s="84"/>
      <c r="AZ156" s="16"/>
      <c r="BA156" s="84"/>
      <c r="BB156" s="16"/>
      <c r="BC156" s="84"/>
      <c r="BD156" s="16"/>
      <c r="BE156" s="84"/>
      <c r="BF156" s="16"/>
      <c r="BG156" s="84"/>
      <c r="BH156" s="16"/>
      <c r="BI156" s="84"/>
      <c r="BJ156" s="16"/>
      <c r="BK156" s="84"/>
      <c r="BL156" s="16"/>
      <c r="BM156" s="84"/>
      <c r="BN156" s="16"/>
      <c r="BO156" s="84"/>
    </row>
    <row r="157" spans="1:67" ht="29.25" customHeight="1">
      <c r="A157" s="126">
        <v>150</v>
      </c>
      <c r="B157" s="121" t="s">
        <v>393</v>
      </c>
      <c r="C157" s="121" t="s">
        <v>736</v>
      </c>
      <c r="D157" s="1">
        <v>42576</v>
      </c>
      <c r="E157" s="121" t="s">
        <v>52</v>
      </c>
      <c r="F157" s="121" t="s">
        <v>60</v>
      </c>
      <c r="G157" s="122" t="s">
        <v>734</v>
      </c>
      <c r="H157" s="122" t="str">
        <f t="shared" si="25"/>
        <v>제19회 부천국제만화축제 해외작가 초청 운영 용역</v>
      </c>
      <c r="I157" s="122" t="s">
        <v>735</v>
      </c>
      <c r="J157" s="18">
        <v>4385800</v>
      </c>
      <c r="K157" s="125"/>
      <c r="L157" s="122"/>
      <c r="M157" s="20"/>
      <c r="N157" s="121"/>
      <c r="O157" s="121"/>
      <c r="P157" s="121"/>
      <c r="Q157" s="121"/>
      <c r="R157" s="59"/>
      <c r="S157" s="40"/>
      <c r="T157" s="125"/>
      <c r="U157" s="122"/>
      <c r="V157" s="122"/>
      <c r="W157" s="122"/>
      <c r="X157" s="40"/>
      <c r="Y157" s="125"/>
      <c r="Z157" s="122" t="s">
        <v>737</v>
      </c>
      <c r="AA157" s="134" t="s">
        <v>916</v>
      </c>
      <c r="AB157" s="122" t="s">
        <v>738</v>
      </c>
      <c r="AC157" s="122"/>
      <c r="AD157" s="1">
        <v>42576</v>
      </c>
      <c r="AE157" s="1">
        <v>42576</v>
      </c>
      <c r="AF157" s="1">
        <v>42598</v>
      </c>
      <c r="AG157" s="18">
        <v>4385800</v>
      </c>
      <c r="AH157" s="61">
        <f t="shared" si="26"/>
        <v>1</v>
      </c>
      <c r="AI157" s="121"/>
      <c r="AJ157" s="48"/>
      <c r="AK157" s="121"/>
      <c r="AL157" s="121"/>
      <c r="AM157" s="121"/>
      <c r="AN157" s="123"/>
      <c r="AO157" s="121"/>
      <c r="AP157" s="14"/>
      <c r="AQ157" s="126" t="str">
        <f t="shared" si="24"/>
        <v>오미진</v>
      </c>
      <c r="AR157" s="16">
        <v>42598</v>
      </c>
      <c r="AS157" s="16">
        <v>42611</v>
      </c>
      <c r="AT157" s="7"/>
      <c r="AU157" s="14"/>
      <c r="AV157" s="16">
        <v>42625</v>
      </c>
      <c r="AW157" s="14">
        <f t="shared" si="28"/>
        <v>4385800</v>
      </c>
      <c r="AX157" s="92"/>
      <c r="AY157" s="82"/>
      <c r="AZ157" s="92"/>
      <c r="BA157" s="82"/>
      <c r="BB157" s="92"/>
      <c r="BC157" s="82"/>
      <c r="BD157" s="92"/>
      <c r="BE157" s="82"/>
      <c r="BF157" s="92"/>
      <c r="BG157" s="82"/>
      <c r="BH157" s="92"/>
      <c r="BI157" s="82"/>
      <c r="BJ157" s="92"/>
      <c r="BK157" s="82"/>
      <c r="BL157" s="92"/>
      <c r="BM157" s="82"/>
      <c r="BN157" s="92"/>
      <c r="BO157" s="82"/>
    </row>
    <row r="158" spans="1:67" ht="29.25" customHeight="1">
      <c r="A158" s="126">
        <v>151</v>
      </c>
      <c r="B158" s="121" t="s">
        <v>393</v>
      </c>
      <c r="C158" s="121" t="s">
        <v>686</v>
      </c>
      <c r="D158" s="1">
        <v>42576</v>
      </c>
      <c r="E158" s="121" t="s">
        <v>52</v>
      </c>
      <c r="F158" s="121" t="s">
        <v>60</v>
      </c>
      <c r="G158" s="122" t="s">
        <v>776</v>
      </c>
      <c r="H158" s="122" t="str">
        <f t="shared" si="25"/>
        <v>제19회 부천국제만화축제 코스플레이어 운영본부 물품 임대</v>
      </c>
      <c r="I158" s="122" t="s">
        <v>777</v>
      </c>
      <c r="J158" s="18">
        <v>5300000</v>
      </c>
      <c r="K158" s="125"/>
      <c r="L158" s="122"/>
      <c r="M158" s="20"/>
      <c r="N158" s="121"/>
      <c r="O158" s="121"/>
      <c r="P158" s="121"/>
      <c r="Q158" s="121"/>
      <c r="R158" s="59"/>
      <c r="S158" s="40"/>
      <c r="T158" s="125"/>
      <c r="U158" s="122"/>
      <c r="V158" s="122"/>
      <c r="W158" s="122"/>
      <c r="X158" s="40"/>
      <c r="Y158" s="125"/>
      <c r="Z158" s="122" t="s">
        <v>780</v>
      </c>
      <c r="AA158" s="121" t="s">
        <v>778</v>
      </c>
      <c r="AB158" s="122" t="s">
        <v>779</v>
      </c>
      <c r="AC158" s="122"/>
      <c r="AD158" s="1">
        <v>42576</v>
      </c>
      <c r="AE158" s="1">
        <v>42577</v>
      </c>
      <c r="AF158" s="1">
        <v>42582</v>
      </c>
      <c r="AG158" s="18">
        <v>5071000</v>
      </c>
      <c r="AH158" s="61">
        <f t="shared" si="26"/>
        <v>0.95679245283018866</v>
      </c>
      <c r="AI158" s="121"/>
      <c r="AJ158" s="48"/>
      <c r="AK158" s="121"/>
      <c r="AL158" s="121"/>
      <c r="AM158" s="121"/>
      <c r="AN158" s="123"/>
      <c r="AO158" s="121"/>
      <c r="AP158" s="14"/>
      <c r="AQ158" s="126" t="str">
        <f t="shared" si="24"/>
        <v>신영철</v>
      </c>
      <c r="AR158" s="16">
        <v>42582</v>
      </c>
      <c r="AS158" s="16">
        <v>42594</v>
      </c>
      <c r="AT158" s="7"/>
      <c r="AU158" s="14"/>
      <c r="AV158" s="16">
        <v>42614</v>
      </c>
      <c r="AW158" s="14">
        <f t="shared" si="28"/>
        <v>5071000</v>
      </c>
      <c r="AX158" s="92"/>
      <c r="AY158" s="82"/>
      <c r="AZ158" s="92"/>
      <c r="BA158" s="82"/>
      <c r="BB158" s="92"/>
      <c r="BC158" s="82"/>
      <c r="BD158" s="92"/>
      <c r="BE158" s="82"/>
      <c r="BF158" s="92"/>
      <c r="BG158" s="82"/>
      <c r="BH158" s="92"/>
      <c r="BI158" s="82"/>
      <c r="BJ158" s="92"/>
      <c r="BK158" s="82"/>
      <c r="BL158" s="92"/>
      <c r="BM158" s="82"/>
      <c r="BN158" s="92"/>
      <c r="BO158" s="82"/>
    </row>
    <row r="159" spans="1:67" ht="29.25" customHeight="1">
      <c r="A159" s="126">
        <v>152</v>
      </c>
      <c r="B159" s="121" t="s">
        <v>393</v>
      </c>
      <c r="C159" s="121" t="s">
        <v>615</v>
      </c>
      <c r="D159" s="1">
        <v>42577</v>
      </c>
      <c r="E159" s="121" t="s">
        <v>52</v>
      </c>
      <c r="F159" s="121" t="s">
        <v>60</v>
      </c>
      <c r="G159" s="120" t="s">
        <v>744</v>
      </c>
      <c r="H159" s="122" t="str">
        <f t="shared" si="25"/>
        <v>제19회 부천국제만화축제 개막식 운영을 위한 영어 동시 통역</v>
      </c>
      <c r="I159" s="122" t="s">
        <v>759</v>
      </c>
      <c r="J159" s="18">
        <v>2420000</v>
      </c>
      <c r="K159" s="1"/>
      <c r="L159" s="122"/>
      <c r="M159" s="20"/>
      <c r="N159" s="121"/>
      <c r="O159" s="121"/>
      <c r="P159" s="121"/>
      <c r="Q159" s="121"/>
      <c r="R159" s="59"/>
      <c r="S159" s="42"/>
      <c r="T159" s="125"/>
      <c r="U159" s="122"/>
      <c r="V159" s="122"/>
      <c r="W159" s="122"/>
      <c r="X159" s="42"/>
      <c r="Y159" s="125"/>
      <c r="Z159" s="122" t="s">
        <v>761</v>
      </c>
      <c r="AA159" s="121" t="s">
        <v>762</v>
      </c>
      <c r="AB159" s="122" t="s">
        <v>763</v>
      </c>
      <c r="AC159" s="122"/>
      <c r="AD159" s="1">
        <v>42577</v>
      </c>
      <c r="AE159" s="1">
        <v>42577</v>
      </c>
      <c r="AF159" s="1">
        <v>42582</v>
      </c>
      <c r="AG159" s="99">
        <v>2200000</v>
      </c>
      <c r="AH159" s="61">
        <f t="shared" si="26"/>
        <v>0.90909090909090906</v>
      </c>
      <c r="AI159" s="121"/>
      <c r="AJ159" s="48"/>
      <c r="AK159" s="121"/>
      <c r="AL159" s="121"/>
      <c r="AM159" s="121"/>
      <c r="AN159" s="123"/>
      <c r="AO159" s="121"/>
      <c r="AP159" s="14"/>
      <c r="AQ159" s="126" t="str">
        <f t="shared" si="24"/>
        <v>김준호</v>
      </c>
      <c r="AR159" s="16">
        <v>42578</v>
      </c>
      <c r="AS159" s="16">
        <v>42578</v>
      </c>
      <c r="AT159" s="7"/>
      <c r="AU159" s="14"/>
      <c r="AV159" s="16">
        <v>42594</v>
      </c>
      <c r="AW159" s="14">
        <f t="shared" si="28"/>
        <v>2200000</v>
      </c>
      <c r="AX159" s="16"/>
      <c r="AY159" s="84"/>
      <c r="AZ159" s="16"/>
      <c r="BA159" s="84"/>
      <c r="BB159" s="16"/>
      <c r="BC159" s="84"/>
      <c r="BD159" s="16"/>
      <c r="BE159" s="84"/>
      <c r="BF159" s="16"/>
      <c r="BG159" s="84"/>
      <c r="BH159" s="16"/>
      <c r="BI159" s="84"/>
      <c r="BJ159" s="16"/>
      <c r="BK159" s="84"/>
      <c r="BL159" s="16"/>
      <c r="BM159" s="84"/>
      <c r="BN159" s="16"/>
      <c r="BO159" s="84"/>
    </row>
    <row r="160" spans="1:67" ht="29.25" customHeight="1">
      <c r="A160" s="126">
        <v>153</v>
      </c>
      <c r="B160" s="121" t="s">
        <v>153</v>
      </c>
      <c r="C160" s="121" t="s">
        <v>253</v>
      </c>
      <c r="D160" s="1">
        <v>42577</v>
      </c>
      <c r="E160" s="121" t="s">
        <v>52</v>
      </c>
      <c r="F160" s="121" t="s">
        <v>60</v>
      </c>
      <c r="G160" s="122" t="s">
        <v>723</v>
      </c>
      <c r="H160" s="122" t="str">
        <f t="shared" si="25"/>
        <v>글로벌웹툰사업 홍보를 위한 한국국제[만화마켓 사진촬영 용역</v>
      </c>
      <c r="I160" s="122" t="s">
        <v>725</v>
      </c>
      <c r="J160" s="18">
        <v>2200000</v>
      </c>
      <c r="K160" s="125"/>
      <c r="L160" s="122"/>
      <c r="M160" s="20"/>
      <c r="N160" s="121"/>
      <c r="O160" s="121"/>
      <c r="P160" s="121"/>
      <c r="Q160" s="121"/>
      <c r="R160" s="59"/>
      <c r="S160" s="40"/>
      <c r="T160" s="125"/>
      <c r="U160" s="122"/>
      <c r="V160" s="122"/>
      <c r="W160" s="122"/>
      <c r="X160" s="40"/>
      <c r="Y160" s="125"/>
      <c r="Z160" s="122" t="s">
        <v>724</v>
      </c>
      <c r="AA160" s="121" t="s">
        <v>726</v>
      </c>
      <c r="AB160" s="122" t="s">
        <v>727</v>
      </c>
      <c r="AC160" s="122"/>
      <c r="AD160" s="1">
        <v>42577</v>
      </c>
      <c r="AE160" s="1">
        <v>42577</v>
      </c>
      <c r="AF160" s="1">
        <v>42583</v>
      </c>
      <c r="AG160" s="18">
        <v>2000000</v>
      </c>
      <c r="AH160" s="61">
        <f t="shared" si="26"/>
        <v>0.90909090909090906</v>
      </c>
      <c r="AI160" s="121"/>
      <c r="AJ160" s="48"/>
      <c r="AK160" s="121"/>
      <c r="AL160" s="121"/>
      <c r="AM160" s="121"/>
      <c r="AN160" s="123"/>
      <c r="AO160" s="121"/>
      <c r="AP160" s="14"/>
      <c r="AQ160" s="126" t="str">
        <f t="shared" si="24"/>
        <v>이효재</v>
      </c>
      <c r="AR160" s="16">
        <v>42583</v>
      </c>
      <c r="AS160" s="16">
        <v>42583</v>
      </c>
      <c r="AT160" s="7"/>
      <c r="AU160" s="14"/>
      <c r="AV160" s="16">
        <v>42594</v>
      </c>
      <c r="AW160" s="14">
        <f t="shared" si="28"/>
        <v>2000000</v>
      </c>
      <c r="AX160" s="92"/>
      <c r="AY160" s="82"/>
      <c r="AZ160" s="92"/>
      <c r="BA160" s="82"/>
      <c r="BB160" s="92"/>
      <c r="BC160" s="82"/>
      <c r="BD160" s="92"/>
      <c r="BE160" s="82"/>
      <c r="BF160" s="92"/>
      <c r="BG160" s="82"/>
      <c r="BH160" s="92"/>
      <c r="BI160" s="82"/>
      <c r="BJ160" s="92"/>
      <c r="BK160" s="82"/>
      <c r="BL160" s="92"/>
      <c r="BM160" s="82"/>
      <c r="BN160" s="92"/>
      <c r="BO160" s="82"/>
    </row>
    <row r="161" spans="1:67" ht="29.25" customHeight="1">
      <c r="A161" s="126">
        <v>154</v>
      </c>
      <c r="B161" s="121" t="s">
        <v>393</v>
      </c>
      <c r="C161" s="121" t="s">
        <v>425</v>
      </c>
      <c r="D161" s="1">
        <v>42579</v>
      </c>
      <c r="E161" s="121" t="s">
        <v>91</v>
      </c>
      <c r="F161" s="121" t="s">
        <v>60</v>
      </c>
      <c r="G161" s="122" t="s">
        <v>728</v>
      </c>
      <c r="H161" s="122" t="str">
        <f t="shared" si="25"/>
        <v>디렉토리 돌혹 페어 목차 추가를 위한 라벨스티커 제작</v>
      </c>
      <c r="I161" s="122" t="s">
        <v>729</v>
      </c>
      <c r="J161" s="18">
        <v>143000</v>
      </c>
      <c r="K161" s="125"/>
      <c r="L161" s="122"/>
      <c r="M161" s="122"/>
      <c r="N161" s="121"/>
      <c r="O161" s="121"/>
      <c r="P161" s="121"/>
      <c r="Q161" s="121"/>
      <c r="R161" s="59"/>
      <c r="S161" s="40"/>
      <c r="T161" s="125"/>
      <c r="U161" s="122"/>
      <c r="V161" s="122"/>
      <c r="W161" s="122"/>
      <c r="X161" s="40"/>
      <c r="Y161" s="125"/>
      <c r="Z161" s="122" t="s">
        <v>730</v>
      </c>
      <c r="AA161" s="121" t="s">
        <v>731</v>
      </c>
      <c r="AB161" s="122" t="s">
        <v>732</v>
      </c>
      <c r="AC161" s="122"/>
      <c r="AD161" s="1">
        <v>42579</v>
      </c>
      <c r="AE161" s="1"/>
      <c r="AF161" s="1">
        <v>42579</v>
      </c>
      <c r="AG161" s="18">
        <v>132000</v>
      </c>
      <c r="AH161" s="61">
        <f t="shared" si="26"/>
        <v>0.92307692307692313</v>
      </c>
      <c r="AI161" s="121"/>
      <c r="AJ161" s="48"/>
      <c r="AK161" s="121"/>
      <c r="AL161" s="121"/>
      <c r="AM161" s="121"/>
      <c r="AN161" s="123"/>
      <c r="AO161" s="121"/>
      <c r="AP161" s="14"/>
      <c r="AQ161" s="126" t="str">
        <f t="shared" si="24"/>
        <v>박혜수</v>
      </c>
      <c r="AR161" s="16">
        <v>42579</v>
      </c>
      <c r="AS161" s="16">
        <v>42579</v>
      </c>
      <c r="AT161" s="7"/>
      <c r="AU161" s="14"/>
      <c r="AV161" s="16">
        <v>42591</v>
      </c>
      <c r="AW161" s="14">
        <f t="shared" si="28"/>
        <v>132000</v>
      </c>
      <c r="AX161" s="92"/>
      <c r="AY161" s="82"/>
      <c r="AZ161" s="92"/>
      <c r="BA161" s="82"/>
      <c r="BB161" s="92"/>
      <c r="BC161" s="82"/>
      <c r="BD161" s="92"/>
      <c r="BE161" s="82"/>
      <c r="BF161" s="92"/>
      <c r="BG161" s="82"/>
      <c r="BH161" s="92"/>
      <c r="BI161" s="82"/>
      <c r="BJ161" s="92"/>
      <c r="BK161" s="82"/>
      <c r="BL161" s="92"/>
      <c r="BM161" s="82"/>
      <c r="BN161" s="92"/>
      <c r="BO161" s="82"/>
    </row>
    <row r="162" spans="1:67" ht="29.25" customHeight="1">
      <c r="A162" s="126">
        <v>155</v>
      </c>
      <c r="B162" s="121" t="s">
        <v>139</v>
      </c>
      <c r="C162" s="121" t="s">
        <v>338</v>
      </c>
      <c r="D162" s="1">
        <v>42524</v>
      </c>
      <c r="E162" s="121" t="s">
        <v>52</v>
      </c>
      <c r="F162" s="121" t="s">
        <v>279</v>
      </c>
      <c r="G162" s="122" t="s">
        <v>715</v>
      </c>
      <c r="H162" s="122" t="str">
        <f t="shared" si="25"/>
        <v>웹툰아카이브시스템 구축(2차) 용역</v>
      </c>
      <c r="I162" s="122" t="s">
        <v>716</v>
      </c>
      <c r="J162" s="18">
        <v>191039000</v>
      </c>
      <c r="K162" s="125"/>
      <c r="L162" s="122"/>
      <c r="M162" s="20"/>
      <c r="N162" s="121"/>
      <c r="O162" s="121"/>
      <c r="P162" s="121"/>
      <c r="Q162" s="121"/>
      <c r="R162" s="59"/>
      <c r="S162" s="40"/>
      <c r="T162" s="125"/>
      <c r="U162" s="122"/>
      <c r="V162" s="122"/>
      <c r="W162" s="122"/>
      <c r="X162" s="40"/>
      <c r="Y162" s="125"/>
      <c r="Z162" s="122" t="s">
        <v>786</v>
      </c>
      <c r="AA162" s="121" t="s">
        <v>717</v>
      </c>
      <c r="AB162" s="122" t="s">
        <v>718</v>
      </c>
      <c r="AC162" s="122"/>
      <c r="AD162" s="1">
        <v>42584</v>
      </c>
      <c r="AE162" s="1">
        <v>42584</v>
      </c>
      <c r="AF162" s="1">
        <v>42763</v>
      </c>
      <c r="AG162" s="18">
        <v>187200000</v>
      </c>
      <c r="AH162" s="61">
        <f t="shared" si="26"/>
        <v>0.97990462680395107</v>
      </c>
      <c r="AI162" s="121"/>
      <c r="AJ162" s="16"/>
      <c r="AK162" s="121"/>
      <c r="AL162" s="121"/>
      <c r="AM162" s="121"/>
      <c r="AN162" s="123"/>
      <c r="AO162" s="121"/>
      <c r="AP162" s="50"/>
      <c r="AQ162" s="126" t="str">
        <f t="shared" si="24"/>
        <v>이규식</v>
      </c>
      <c r="AR162" s="16"/>
      <c r="AS162" s="16"/>
      <c r="AT162" s="7">
        <v>42618</v>
      </c>
      <c r="AU162" s="14">
        <v>131040000</v>
      </c>
      <c r="AV162" s="16"/>
      <c r="AW162" s="14"/>
      <c r="AX162" s="92"/>
      <c r="AY162" s="82"/>
      <c r="AZ162" s="92"/>
      <c r="BA162" s="82"/>
      <c r="BB162" s="92"/>
      <c r="BC162" s="82"/>
      <c r="BD162" s="92"/>
      <c r="BE162" s="82"/>
      <c r="BF162" s="92"/>
      <c r="BG162" s="82"/>
      <c r="BH162" s="92"/>
      <c r="BI162" s="82"/>
      <c r="BJ162" s="92"/>
      <c r="BK162" s="82"/>
      <c r="BL162" s="92"/>
      <c r="BM162" s="82"/>
      <c r="BN162" s="92"/>
      <c r="BO162" s="82"/>
    </row>
    <row r="163" spans="1:67" ht="29.25" customHeight="1">
      <c r="A163" s="126">
        <v>156</v>
      </c>
      <c r="B163" s="121" t="s">
        <v>139</v>
      </c>
      <c r="C163" s="121" t="s">
        <v>318</v>
      </c>
      <c r="D163" s="1">
        <v>42531</v>
      </c>
      <c r="E163" s="121" t="s">
        <v>52</v>
      </c>
      <c r="F163" s="121" t="s">
        <v>279</v>
      </c>
      <c r="G163" s="122" t="s">
        <v>720</v>
      </c>
      <c r="H163" s="122" t="str">
        <f t="shared" si="25"/>
        <v>2016 한국만화걸작선 제작 및 유통 운영 용역</v>
      </c>
      <c r="I163" s="122" t="s">
        <v>719</v>
      </c>
      <c r="J163" s="18">
        <v>49283000</v>
      </c>
      <c r="K163" s="125"/>
      <c r="L163" s="122"/>
      <c r="M163" s="20"/>
      <c r="N163" s="121"/>
      <c r="O163" s="121"/>
      <c r="P163" s="121"/>
      <c r="Q163" s="121"/>
      <c r="R163" s="59"/>
      <c r="S163" s="40"/>
      <c r="T163" s="125"/>
      <c r="U163" s="122"/>
      <c r="V163" s="122"/>
      <c r="W163" s="122"/>
      <c r="X163" s="40"/>
      <c r="Y163" s="125"/>
      <c r="Z163" s="122" t="s">
        <v>158</v>
      </c>
      <c r="AA163" s="121" t="s">
        <v>159</v>
      </c>
      <c r="AB163" s="122" t="s">
        <v>160</v>
      </c>
      <c r="AC163" s="122"/>
      <c r="AD163" s="1">
        <v>42586</v>
      </c>
      <c r="AE163" s="1">
        <v>42586</v>
      </c>
      <c r="AF163" s="1">
        <v>42713</v>
      </c>
      <c r="AG163" s="18">
        <v>49000000</v>
      </c>
      <c r="AH163" s="61">
        <f t="shared" si="26"/>
        <v>0.9942576547693931</v>
      </c>
      <c r="AI163" s="121"/>
      <c r="AJ163" s="48"/>
      <c r="AK163" s="121"/>
      <c r="AL163" s="121"/>
      <c r="AM163" s="121"/>
      <c r="AN163" s="123"/>
      <c r="AO163" s="121"/>
      <c r="AP163" s="14"/>
      <c r="AQ163" s="126" t="str">
        <f t="shared" si="24"/>
        <v>심리나</v>
      </c>
      <c r="AR163" s="16"/>
      <c r="AS163" s="16"/>
      <c r="AT163" s="7">
        <v>42598</v>
      </c>
      <c r="AU163" s="14">
        <v>33598480</v>
      </c>
      <c r="AV163" s="16"/>
      <c r="AW163" s="14"/>
      <c r="AX163" s="92"/>
      <c r="AY163" s="82"/>
      <c r="AZ163" s="92"/>
      <c r="BA163" s="82"/>
      <c r="BB163" s="92"/>
      <c r="BC163" s="82"/>
      <c r="BD163" s="92"/>
      <c r="BE163" s="82"/>
      <c r="BF163" s="92"/>
      <c r="BG163" s="82"/>
      <c r="BH163" s="92"/>
      <c r="BI163" s="82"/>
      <c r="BJ163" s="92"/>
      <c r="BK163" s="82"/>
      <c r="BL163" s="92"/>
      <c r="BM163" s="82"/>
      <c r="BN163" s="92"/>
      <c r="BO163" s="82"/>
    </row>
    <row r="164" spans="1:67" ht="29.25" customHeight="1">
      <c r="A164" s="126">
        <v>157</v>
      </c>
      <c r="B164" s="121" t="s">
        <v>393</v>
      </c>
      <c r="C164" s="121" t="s">
        <v>615</v>
      </c>
      <c r="D164" s="1">
        <v>42587</v>
      </c>
      <c r="E164" s="121" t="s">
        <v>91</v>
      </c>
      <c r="F164" s="121" t="s">
        <v>60</v>
      </c>
      <c r="G164" s="122" t="s">
        <v>765</v>
      </c>
      <c r="H164" s="122" t="str">
        <f t="shared" si="25"/>
        <v>제19회 부천국제만화축제 VIP용 「여월농업공원 꿀」 구입</v>
      </c>
      <c r="I164" s="122" t="s">
        <v>770</v>
      </c>
      <c r="J164" s="18">
        <v>975000</v>
      </c>
      <c r="K164" s="125"/>
      <c r="L164" s="122"/>
      <c r="M164" s="20"/>
      <c r="N164" s="121"/>
      <c r="O164" s="121"/>
      <c r="P164" s="121"/>
      <c r="Q164" s="121"/>
      <c r="R164" s="59"/>
      <c r="S164" s="40"/>
      <c r="T164" s="125"/>
      <c r="U164" s="122"/>
      <c r="V164" s="122"/>
      <c r="W164" s="122"/>
      <c r="X164" s="40"/>
      <c r="Y164" s="125"/>
      <c r="Z164" s="122" t="s">
        <v>766</v>
      </c>
      <c r="AA164" s="121" t="s">
        <v>767</v>
      </c>
      <c r="AB164" s="122" t="s">
        <v>768</v>
      </c>
      <c r="AC164" s="122"/>
      <c r="AD164" s="1">
        <v>42587</v>
      </c>
      <c r="AE164" s="1"/>
      <c r="AF164" s="1">
        <v>42594</v>
      </c>
      <c r="AG164" s="18">
        <v>975000</v>
      </c>
      <c r="AH164" s="61">
        <f t="shared" si="26"/>
        <v>1</v>
      </c>
      <c r="AI164" s="121"/>
      <c r="AJ164" s="48"/>
      <c r="AK164" s="121"/>
      <c r="AL164" s="121"/>
      <c r="AM164" s="121"/>
      <c r="AN164" s="123"/>
      <c r="AO164" s="121"/>
      <c r="AP164" s="14"/>
      <c r="AQ164" s="126" t="str">
        <f t="shared" si="24"/>
        <v>김준호</v>
      </c>
      <c r="AR164" s="16">
        <v>42587</v>
      </c>
      <c r="AS164" s="16">
        <v>42587</v>
      </c>
      <c r="AT164" s="7"/>
      <c r="AU164" s="14"/>
      <c r="AV164" s="16">
        <v>42598</v>
      </c>
      <c r="AW164" s="14">
        <f>SUM(AG164-AU164)</f>
        <v>975000</v>
      </c>
      <c r="AX164" s="92"/>
      <c r="AY164" s="82"/>
      <c r="AZ164" s="92"/>
      <c r="BA164" s="82"/>
      <c r="BB164" s="92"/>
      <c r="BC164" s="82"/>
      <c r="BD164" s="92"/>
      <c r="BE164" s="82"/>
      <c r="BF164" s="92"/>
      <c r="BG164" s="82"/>
      <c r="BH164" s="92"/>
      <c r="BI164" s="82"/>
      <c r="BJ164" s="92"/>
      <c r="BK164" s="82"/>
      <c r="BL164" s="92"/>
      <c r="BM164" s="82"/>
      <c r="BN164" s="92"/>
      <c r="BO164" s="82"/>
    </row>
    <row r="165" spans="1:67" ht="29.25" customHeight="1">
      <c r="A165" s="126">
        <v>158</v>
      </c>
      <c r="B165" s="121" t="s">
        <v>393</v>
      </c>
      <c r="C165" s="121" t="s">
        <v>615</v>
      </c>
      <c r="D165" s="1">
        <v>42587</v>
      </c>
      <c r="E165" s="121" t="s">
        <v>91</v>
      </c>
      <c r="F165" s="121" t="s">
        <v>60</v>
      </c>
      <c r="G165" s="122" t="s">
        <v>769</v>
      </c>
      <c r="H165" s="122" t="str">
        <f t="shared" si="25"/>
        <v>제19회 부천국제만화축제 VIP기념품 용 「복숭아 잼」 구입</v>
      </c>
      <c r="I165" s="122" t="s">
        <v>771</v>
      </c>
      <c r="J165" s="18">
        <v>975000</v>
      </c>
      <c r="K165" s="125"/>
      <c r="L165" s="122"/>
      <c r="M165" s="20"/>
      <c r="N165" s="121"/>
      <c r="O165" s="121"/>
      <c r="P165" s="121"/>
      <c r="Q165" s="121"/>
      <c r="R165" s="59"/>
      <c r="S165" s="40"/>
      <c r="T165" s="125"/>
      <c r="U165" s="122"/>
      <c r="V165" s="122"/>
      <c r="W165" s="122"/>
      <c r="X165" s="40"/>
      <c r="Y165" s="125"/>
      <c r="Z165" s="122" t="s">
        <v>772</v>
      </c>
      <c r="AA165" s="121" t="s">
        <v>773</v>
      </c>
      <c r="AB165" s="122" t="s">
        <v>774</v>
      </c>
      <c r="AC165" s="122"/>
      <c r="AD165" s="1">
        <v>42587</v>
      </c>
      <c r="AE165" s="1"/>
      <c r="AF165" s="1">
        <v>42594</v>
      </c>
      <c r="AG165" s="18">
        <v>975000</v>
      </c>
      <c r="AH165" s="61">
        <f t="shared" si="26"/>
        <v>1</v>
      </c>
      <c r="AI165" s="121"/>
      <c r="AJ165" s="48"/>
      <c r="AK165" s="121"/>
      <c r="AL165" s="121"/>
      <c r="AM165" s="121"/>
      <c r="AN165" s="123"/>
      <c r="AO165" s="121"/>
      <c r="AP165" s="14"/>
      <c r="AQ165" s="126" t="str">
        <f t="shared" si="24"/>
        <v>김준호</v>
      </c>
      <c r="AR165" s="16">
        <v>42587</v>
      </c>
      <c r="AS165" s="16">
        <v>42587</v>
      </c>
      <c r="AT165" s="7"/>
      <c r="AU165" s="14"/>
      <c r="AV165" s="16">
        <v>42598</v>
      </c>
      <c r="AW165" s="14">
        <f>SUM(AG165-AU165)</f>
        <v>975000</v>
      </c>
      <c r="AX165" s="92"/>
      <c r="AY165" s="82"/>
      <c r="AZ165" s="92"/>
      <c r="BA165" s="82"/>
      <c r="BB165" s="92"/>
      <c r="BC165" s="82"/>
      <c r="BD165" s="92"/>
      <c r="BE165" s="82"/>
      <c r="BF165" s="92"/>
      <c r="BG165" s="82"/>
      <c r="BH165" s="92"/>
      <c r="BI165" s="82"/>
      <c r="BJ165" s="92"/>
      <c r="BK165" s="82"/>
      <c r="BL165" s="92"/>
      <c r="BM165" s="82"/>
      <c r="BN165" s="92"/>
      <c r="BO165" s="82"/>
    </row>
    <row r="166" spans="1:67" ht="29.25" customHeight="1">
      <c r="A166" s="126">
        <v>159</v>
      </c>
      <c r="B166" s="121" t="s">
        <v>83</v>
      </c>
      <c r="C166" s="121" t="s">
        <v>176</v>
      </c>
      <c r="D166" s="1">
        <v>42598</v>
      </c>
      <c r="E166" s="121" t="s">
        <v>91</v>
      </c>
      <c r="F166" s="121" t="s">
        <v>60</v>
      </c>
      <c r="G166" s="122" t="s">
        <v>790</v>
      </c>
      <c r="H166" s="122" t="str">
        <f t="shared" si="25"/>
        <v>박물관 고객용 사물함 디지털 도어락 구입</v>
      </c>
      <c r="I166" s="122" t="s">
        <v>791</v>
      </c>
      <c r="J166" s="18">
        <v>264000</v>
      </c>
      <c r="K166" s="125"/>
      <c r="L166" s="122"/>
      <c r="M166" s="20"/>
      <c r="N166" s="121"/>
      <c r="O166" s="121"/>
      <c r="P166" s="121"/>
      <c r="Q166" s="121"/>
      <c r="R166" s="59"/>
      <c r="S166" s="40"/>
      <c r="T166" s="125"/>
      <c r="U166" s="122"/>
      <c r="V166" s="122"/>
      <c r="W166" s="122"/>
      <c r="X166" s="40"/>
      <c r="Y166" s="125"/>
      <c r="Z166" s="122" t="s">
        <v>792</v>
      </c>
      <c r="AA166" s="121" t="s">
        <v>793</v>
      </c>
      <c r="AB166" s="122" t="s">
        <v>794</v>
      </c>
      <c r="AC166" s="122"/>
      <c r="AD166" s="1">
        <v>42598</v>
      </c>
      <c r="AE166" s="1"/>
      <c r="AF166" s="1">
        <v>42613</v>
      </c>
      <c r="AG166" s="18">
        <v>244200</v>
      </c>
      <c r="AH166" s="61">
        <f t="shared" si="26"/>
        <v>0.92500000000000004</v>
      </c>
      <c r="AI166" s="121"/>
      <c r="AJ166" s="48"/>
      <c r="AK166" s="121"/>
      <c r="AL166" s="121"/>
      <c r="AM166" s="121"/>
      <c r="AN166" s="123"/>
      <c r="AO166" s="121"/>
      <c r="AP166" s="14"/>
      <c r="AQ166" s="126" t="str">
        <f t="shared" si="24"/>
        <v>방희정</v>
      </c>
      <c r="AR166" s="16">
        <v>42613</v>
      </c>
      <c r="AS166" s="16">
        <v>42613</v>
      </c>
      <c r="AT166" s="7"/>
      <c r="AU166" s="14"/>
      <c r="AV166" s="16">
        <v>42625</v>
      </c>
      <c r="AW166" s="14">
        <f>SUM(AG166-AU166)</f>
        <v>244200</v>
      </c>
      <c r="AX166" s="92"/>
      <c r="AY166" s="82"/>
      <c r="AZ166" s="92"/>
      <c r="BA166" s="82"/>
      <c r="BB166" s="92"/>
      <c r="BC166" s="82"/>
      <c r="BD166" s="92"/>
      <c r="BE166" s="82"/>
      <c r="BF166" s="92"/>
      <c r="BG166" s="82"/>
      <c r="BH166" s="92"/>
      <c r="BI166" s="82"/>
      <c r="BJ166" s="92"/>
      <c r="BK166" s="82"/>
      <c r="BL166" s="92"/>
      <c r="BM166" s="82"/>
      <c r="BN166" s="92"/>
      <c r="BO166" s="82"/>
    </row>
    <row r="167" spans="1:67" ht="29.25" customHeight="1">
      <c r="A167" s="126">
        <v>160</v>
      </c>
      <c r="B167" s="121" t="s">
        <v>58</v>
      </c>
      <c r="C167" s="121" t="s">
        <v>237</v>
      </c>
      <c r="D167" s="1">
        <v>42563</v>
      </c>
      <c r="E167" s="121" t="s">
        <v>52</v>
      </c>
      <c r="F167" s="121" t="s">
        <v>60</v>
      </c>
      <c r="G167" s="122" t="s">
        <v>781</v>
      </c>
      <c r="H167" s="122" t="str">
        <f t="shared" si="25"/>
        <v>「웹툰의 글로벌시장 진출을 통한 일자리 창출사업」외국어 전문번역 용역</v>
      </c>
      <c r="I167" s="122" t="s">
        <v>782</v>
      </c>
      <c r="J167" s="18">
        <v>4700000</v>
      </c>
      <c r="K167" s="125"/>
      <c r="L167" s="122"/>
      <c r="M167" s="122"/>
      <c r="N167" s="121"/>
      <c r="O167" s="121"/>
      <c r="P167" s="121"/>
      <c r="Q167" s="121"/>
      <c r="R167" s="59"/>
      <c r="S167" s="40"/>
      <c r="T167" s="125"/>
      <c r="U167" s="122"/>
      <c r="V167" s="122"/>
      <c r="W167" s="122"/>
      <c r="X167" s="40"/>
      <c r="Y167" s="125"/>
      <c r="Z167" s="122" t="s">
        <v>783</v>
      </c>
      <c r="AA167" s="121" t="s">
        <v>784</v>
      </c>
      <c r="AB167" s="122" t="s">
        <v>785</v>
      </c>
      <c r="AC167" s="122"/>
      <c r="AD167" s="1">
        <v>42604</v>
      </c>
      <c r="AE167" s="1">
        <v>42604</v>
      </c>
      <c r="AF167" s="1">
        <v>42735</v>
      </c>
      <c r="AG167" s="18">
        <v>4257000</v>
      </c>
      <c r="AH167" s="61">
        <f t="shared" si="26"/>
        <v>0.90574468085106385</v>
      </c>
      <c r="AI167" s="121"/>
      <c r="AJ167" s="48"/>
      <c r="AK167" s="121"/>
      <c r="AL167" s="121"/>
      <c r="AM167" s="121"/>
      <c r="AN167" s="123"/>
      <c r="AO167" s="121"/>
      <c r="AP167" s="14"/>
      <c r="AQ167" s="126" t="str">
        <f t="shared" si="24"/>
        <v>서희진</v>
      </c>
      <c r="AR167" s="16"/>
      <c r="AS167" s="16"/>
      <c r="AT167" s="7"/>
      <c r="AU167" s="14"/>
      <c r="AV167" s="16"/>
      <c r="AW167" s="14"/>
      <c r="AX167" s="16">
        <v>42619</v>
      </c>
      <c r="AY167" s="14">
        <v>211200</v>
      </c>
      <c r="AZ167" s="92">
        <v>42655</v>
      </c>
      <c r="BA167" s="82">
        <v>1705000</v>
      </c>
      <c r="BB167" s="92"/>
      <c r="BC167" s="82"/>
      <c r="BD167" s="92"/>
      <c r="BE167" s="82"/>
      <c r="BF167" s="92"/>
      <c r="BG167" s="82"/>
      <c r="BH167" s="92"/>
      <c r="BI167" s="82"/>
      <c r="BJ167" s="92"/>
      <c r="BK167" s="82"/>
      <c r="BL167" s="92"/>
      <c r="BM167" s="82"/>
      <c r="BN167" s="92"/>
      <c r="BO167" s="82"/>
    </row>
    <row r="168" spans="1:67" ht="29.25" customHeight="1">
      <c r="A168" s="126">
        <v>161</v>
      </c>
      <c r="B168" s="121" t="s">
        <v>83</v>
      </c>
      <c r="C168" s="121" t="s">
        <v>205</v>
      </c>
      <c r="D168" s="1">
        <v>42615</v>
      </c>
      <c r="E168" s="121" t="s">
        <v>52</v>
      </c>
      <c r="F168" s="121" t="s">
        <v>60</v>
      </c>
      <c r="G168" s="122" t="s">
        <v>797</v>
      </c>
      <c r="H168" s="122" t="str">
        <f t="shared" si="25"/>
        <v>박기정전 준비를 위한 작가 인터뷰 6mm테이프 영상 디지털 파일 변환</v>
      </c>
      <c r="I168" s="122" t="s">
        <v>798</v>
      </c>
      <c r="J168" s="18">
        <v>217800</v>
      </c>
      <c r="K168" s="125"/>
      <c r="L168" s="122"/>
      <c r="M168" s="122"/>
      <c r="N168" s="121"/>
      <c r="O168" s="121"/>
      <c r="P168" s="121"/>
      <c r="Q168" s="121"/>
      <c r="R168" s="59"/>
      <c r="S168" s="40"/>
      <c r="T168" s="125"/>
      <c r="U168" s="122"/>
      <c r="V168" s="122"/>
      <c r="W168" s="122"/>
      <c r="X168" s="40"/>
      <c r="Y168" s="125"/>
      <c r="Z168" s="122" t="s">
        <v>799</v>
      </c>
      <c r="AA168" s="121" t="s">
        <v>800</v>
      </c>
      <c r="AB168" s="122" t="s">
        <v>801</v>
      </c>
      <c r="AC168" s="122"/>
      <c r="AD168" s="1">
        <v>42615</v>
      </c>
      <c r="AE168" s="1">
        <v>42615</v>
      </c>
      <c r="AF168" s="1">
        <v>42626</v>
      </c>
      <c r="AG168" s="18">
        <v>198000</v>
      </c>
      <c r="AH168" s="61">
        <f t="shared" si="26"/>
        <v>0.90909090909090906</v>
      </c>
      <c r="AI168" s="121"/>
      <c r="AJ168" s="48"/>
      <c r="AK168" s="121"/>
      <c r="AL168" s="121"/>
      <c r="AM168" s="121"/>
      <c r="AN168" s="123"/>
      <c r="AO168" s="121"/>
      <c r="AP168" s="14"/>
      <c r="AQ168" s="126" t="str">
        <f t="shared" si="24"/>
        <v>서정임</v>
      </c>
      <c r="AR168" s="16">
        <v>42622</v>
      </c>
      <c r="AS168" s="16">
        <v>42622</v>
      </c>
      <c r="AT168" s="7"/>
      <c r="AU168" s="14"/>
      <c r="AV168" s="16">
        <v>42632</v>
      </c>
      <c r="AW168" s="14">
        <f>SUM(AG168-AU168)</f>
        <v>198000</v>
      </c>
      <c r="AX168" s="16"/>
      <c r="AY168" s="84"/>
      <c r="AZ168" s="92"/>
      <c r="BA168" s="82"/>
      <c r="BB168" s="92"/>
      <c r="BC168" s="82"/>
      <c r="BD168" s="92"/>
      <c r="BE168" s="82"/>
      <c r="BF168" s="92"/>
      <c r="BG168" s="82"/>
      <c r="BH168" s="92"/>
      <c r="BI168" s="82"/>
      <c r="BJ168" s="92"/>
      <c r="BK168" s="82"/>
      <c r="BL168" s="92"/>
      <c r="BM168" s="82"/>
      <c r="BN168" s="92"/>
      <c r="BO168" s="82"/>
    </row>
    <row r="169" spans="1:67" ht="29.25" customHeight="1">
      <c r="A169" s="126">
        <v>162</v>
      </c>
      <c r="B169" s="121" t="s">
        <v>407</v>
      </c>
      <c r="C169" s="121" t="s">
        <v>408</v>
      </c>
      <c r="D169" s="1">
        <v>42607</v>
      </c>
      <c r="E169" s="121" t="s">
        <v>52</v>
      </c>
      <c r="F169" s="121" t="s">
        <v>60</v>
      </c>
      <c r="G169" s="122" t="s">
        <v>802</v>
      </c>
      <c r="H169" s="122" t="str">
        <f t="shared" si="25"/>
        <v>조직 및 인력운영계획 수립 연구 용역</v>
      </c>
      <c r="I169" s="122" t="s">
        <v>458</v>
      </c>
      <c r="J169" s="18">
        <v>12000000</v>
      </c>
      <c r="K169" s="125"/>
      <c r="L169" s="122"/>
      <c r="M169" s="122"/>
      <c r="N169" s="121"/>
      <c r="O169" s="121"/>
      <c r="P169" s="121"/>
      <c r="Q169" s="121"/>
      <c r="R169" s="59"/>
      <c r="S169" s="40"/>
      <c r="T169" s="125"/>
      <c r="U169" s="122"/>
      <c r="V169" s="122"/>
      <c r="W169" s="122"/>
      <c r="X169" s="40"/>
      <c r="Y169" s="125"/>
      <c r="Z169" s="122" t="s">
        <v>803</v>
      </c>
      <c r="AA169" s="121" t="s">
        <v>804</v>
      </c>
      <c r="AB169" s="122" t="s">
        <v>805</v>
      </c>
      <c r="AC169" s="122"/>
      <c r="AD169" s="1">
        <v>42619</v>
      </c>
      <c r="AE169" s="1">
        <v>42619</v>
      </c>
      <c r="AF169" s="1">
        <v>42678</v>
      </c>
      <c r="AG169" s="18">
        <v>11000000</v>
      </c>
      <c r="AH169" s="61">
        <f t="shared" si="26"/>
        <v>0.91666666666666663</v>
      </c>
      <c r="AI169" s="121"/>
      <c r="AJ169" s="48"/>
      <c r="AK169" s="121"/>
      <c r="AL169" s="121"/>
      <c r="AM169" s="121"/>
      <c r="AN169" s="123"/>
      <c r="AO169" s="121"/>
      <c r="AP169" s="14"/>
      <c r="AQ169" s="126" t="str">
        <f t="shared" si="24"/>
        <v>강은혜</v>
      </c>
      <c r="AR169" s="16"/>
      <c r="AS169" s="16"/>
      <c r="AT169" s="7"/>
      <c r="AU169" s="14"/>
      <c r="AV169" s="16"/>
      <c r="AW169" s="14"/>
      <c r="AX169" s="16"/>
      <c r="AY169" s="84"/>
      <c r="AZ169" s="92"/>
      <c r="BA169" s="82"/>
      <c r="BB169" s="92"/>
      <c r="BC169" s="82"/>
      <c r="BD169" s="92"/>
      <c r="BE169" s="82"/>
      <c r="BF169" s="92"/>
      <c r="BG169" s="82"/>
      <c r="BH169" s="92"/>
      <c r="BI169" s="82"/>
      <c r="BJ169" s="92"/>
      <c r="BK169" s="82"/>
      <c r="BL169" s="92"/>
      <c r="BM169" s="82"/>
      <c r="BN169" s="92"/>
      <c r="BO169" s="82"/>
    </row>
    <row r="170" spans="1:67" ht="29.25" customHeight="1">
      <c r="A170" s="126">
        <v>163</v>
      </c>
      <c r="B170" s="121" t="s">
        <v>505</v>
      </c>
      <c r="C170" s="121" t="s">
        <v>90</v>
      </c>
      <c r="D170" s="1">
        <v>42622</v>
      </c>
      <c r="E170" s="121" t="s">
        <v>52</v>
      </c>
      <c r="F170" s="121" t="s">
        <v>60</v>
      </c>
      <c r="G170" s="122" t="s">
        <v>806</v>
      </c>
      <c r="H170" s="122" t="str">
        <f t="shared" ref="H170:H181" si="29">G170</f>
        <v>찾아가는 만화박물관 : 2016조이올팍페스티벌 홍보부스 제작 설치 용역</v>
      </c>
      <c r="I170" s="122" t="s">
        <v>807</v>
      </c>
      <c r="J170" s="18">
        <v>5390000</v>
      </c>
      <c r="K170" s="125"/>
      <c r="L170" s="122"/>
      <c r="M170" s="20"/>
      <c r="N170" s="121"/>
      <c r="O170" s="121"/>
      <c r="P170" s="121"/>
      <c r="Q170" s="121"/>
      <c r="R170" s="59"/>
      <c r="S170" s="40"/>
      <c r="T170" s="125"/>
      <c r="U170" s="122"/>
      <c r="V170" s="122"/>
      <c r="W170" s="122"/>
      <c r="X170" s="40"/>
      <c r="Y170" s="125"/>
      <c r="Z170" s="122" t="s">
        <v>305</v>
      </c>
      <c r="AA170" s="121" t="s">
        <v>306</v>
      </c>
      <c r="AB170" s="122" t="s">
        <v>367</v>
      </c>
      <c r="AC170" s="122"/>
      <c r="AD170" s="1">
        <v>42632</v>
      </c>
      <c r="AE170" s="1">
        <v>42632</v>
      </c>
      <c r="AF170" s="1">
        <v>42640</v>
      </c>
      <c r="AG170" s="18">
        <v>5005000</v>
      </c>
      <c r="AH170" s="61">
        <f t="shared" si="26"/>
        <v>0.9285714285714286</v>
      </c>
      <c r="AI170" s="121"/>
      <c r="AJ170" s="48"/>
      <c r="AK170" s="121"/>
      <c r="AL170" s="121"/>
      <c r="AM170" s="121"/>
      <c r="AN170" s="123"/>
      <c r="AO170" s="121"/>
      <c r="AP170" s="14"/>
      <c r="AQ170" s="126" t="str">
        <f t="shared" si="24"/>
        <v>배은영</v>
      </c>
      <c r="AR170" s="16">
        <v>42639</v>
      </c>
      <c r="AS170" s="16">
        <v>42639</v>
      </c>
      <c r="AT170" s="7"/>
      <c r="AU170" s="14"/>
      <c r="AV170" s="16">
        <v>42642</v>
      </c>
      <c r="AW170" s="14">
        <f>SUM(AG170-AU170)</f>
        <v>5005000</v>
      </c>
      <c r="AX170" s="92"/>
      <c r="AY170" s="82"/>
      <c r="AZ170" s="92"/>
      <c r="BA170" s="82"/>
      <c r="BB170" s="92"/>
      <c r="BC170" s="82"/>
      <c r="BD170" s="92"/>
      <c r="BE170" s="82"/>
      <c r="BF170" s="92"/>
      <c r="BG170" s="82"/>
      <c r="BH170" s="92"/>
      <c r="BI170" s="82"/>
      <c r="BJ170" s="92"/>
      <c r="BK170" s="82"/>
      <c r="BL170" s="92"/>
      <c r="BM170" s="82"/>
      <c r="BN170" s="92"/>
      <c r="BO170" s="82"/>
    </row>
    <row r="171" spans="1:67" ht="29.25" customHeight="1">
      <c r="A171" s="126">
        <v>164</v>
      </c>
      <c r="B171" s="121" t="s">
        <v>83</v>
      </c>
      <c r="C171" s="121" t="s">
        <v>259</v>
      </c>
      <c r="D171" s="1">
        <v>42634</v>
      </c>
      <c r="E171" s="121" t="s">
        <v>91</v>
      </c>
      <c r="F171" s="121" t="s">
        <v>289</v>
      </c>
      <c r="G171" s="122" t="s">
        <v>679</v>
      </c>
      <c r="H171" s="122" t="str">
        <f t="shared" si="29"/>
        <v>한국만화박물관 상설체험교육교재(툰토이 교구) 구입</v>
      </c>
      <c r="I171" s="122" t="s">
        <v>810</v>
      </c>
      <c r="J171" s="18">
        <v>1800000</v>
      </c>
      <c r="K171" s="125"/>
      <c r="L171" s="122"/>
      <c r="M171" s="20"/>
      <c r="N171" s="121"/>
      <c r="O171" s="121"/>
      <c r="P171" s="121"/>
      <c r="Q171" s="121"/>
      <c r="R171" s="42"/>
      <c r="S171" s="42"/>
      <c r="T171" s="125"/>
      <c r="U171" s="122"/>
      <c r="V171" s="122"/>
      <c r="W171" s="122"/>
      <c r="X171" s="40"/>
      <c r="Y171" s="125"/>
      <c r="Z171" s="122" t="s">
        <v>508</v>
      </c>
      <c r="AA171" s="121" t="s">
        <v>510</v>
      </c>
      <c r="AB171" s="122" t="s">
        <v>509</v>
      </c>
      <c r="AC171" s="122"/>
      <c r="AD171" s="1">
        <v>42636</v>
      </c>
      <c r="AE171" s="1"/>
      <c r="AF171" s="1">
        <v>42641</v>
      </c>
      <c r="AG171" s="18">
        <v>1600000</v>
      </c>
      <c r="AH171" s="61">
        <f t="shared" si="26"/>
        <v>0.88888888888888884</v>
      </c>
      <c r="AI171" s="121"/>
      <c r="AJ171" s="48"/>
      <c r="AK171" s="121"/>
      <c r="AL171" s="121"/>
      <c r="AM171" s="121"/>
      <c r="AN171" s="123"/>
      <c r="AO171" s="121"/>
      <c r="AP171" s="14"/>
      <c r="AQ171" s="126" t="str">
        <f t="shared" si="24"/>
        <v>김현재</v>
      </c>
      <c r="AR171" s="16">
        <v>42641</v>
      </c>
      <c r="AS171" s="16">
        <v>42641</v>
      </c>
      <c r="AT171" s="7"/>
      <c r="AU171" s="14"/>
      <c r="AV171" s="16">
        <v>42655</v>
      </c>
      <c r="AW171" s="14">
        <f>SUM(AG171-AU171)</f>
        <v>1600000</v>
      </c>
      <c r="AX171" s="92"/>
      <c r="AY171" s="82"/>
      <c r="AZ171" s="92"/>
      <c r="BA171" s="82"/>
      <c r="BB171" s="92"/>
      <c r="BC171" s="82"/>
      <c r="BD171" s="92"/>
      <c r="BE171" s="82"/>
      <c r="BF171" s="92"/>
      <c r="BG171" s="82"/>
      <c r="BH171" s="92"/>
      <c r="BI171" s="82"/>
      <c r="BJ171" s="92"/>
      <c r="BK171" s="82"/>
      <c r="BL171" s="92"/>
      <c r="BM171" s="82"/>
      <c r="BN171" s="92"/>
      <c r="BO171" s="82"/>
    </row>
    <row r="172" spans="1:67" ht="29.25" customHeight="1">
      <c r="A172" s="126">
        <v>165</v>
      </c>
      <c r="B172" s="121" t="s">
        <v>83</v>
      </c>
      <c r="C172" s="121" t="s">
        <v>259</v>
      </c>
      <c r="D172" s="1">
        <v>42635</v>
      </c>
      <c r="E172" s="121" t="s">
        <v>91</v>
      </c>
      <c r="F172" s="121" t="s">
        <v>226</v>
      </c>
      <c r="G172" s="122" t="s">
        <v>808</v>
      </c>
      <c r="H172" s="122" t="str">
        <f t="shared" si="29"/>
        <v>한국만화박물관 상설체험교육교재(거울잔상 애니 교구) 구입</v>
      </c>
      <c r="I172" s="122" t="s">
        <v>809</v>
      </c>
      <c r="J172" s="18">
        <v>1925000</v>
      </c>
      <c r="K172" s="125"/>
      <c r="L172" s="122"/>
      <c r="M172" s="20"/>
      <c r="N172" s="121"/>
      <c r="O172" s="121"/>
      <c r="P172" s="121"/>
      <c r="Q172" s="121"/>
      <c r="R172" s="59"/>
      <c r="S172" s="40"/>
      <c r="T172" s="125"/>
      <c r="U172" s="122"/>
      <c r="V172" s="122"/>
      <c r="W172" s="122"/>
      <c r="X172" s="40"/>
      <c r="Y172" s="125"/>
      <c r="Z172" s="122" t="s">
        <v>229</v>
      </c>
      <c r="AA172" s="121" t="s">
        <v>230</v>
      </c>
      <c r="AB172" s="122" t="s">
        <v>231</v>
      </c>
      <c r="AC172" s="122"/>
      <c r="AD172" s="1">
        <v>42636</v>
      </c>
      <c r="AE172" s="1"/>
      <c r="AF172" s="1">
        <v>42647</v>
      </c>
      <c r="AG172" s="18">
        <v>1732500</v>
      </c>
      <c r="AH172" s="61">
        <f t="shared" si="26"/>
        <v>0.9</v>
      </c>
      <c r="AI172" s="121"/>
      <c r="AJ172" s="48"/>
      <c r="AK172" s="121"/>
      <c r="AL172" s="121"/>
      <c r="AM172" s="121"/>
      <c r="AN172" s="123"/>
      <c r="AO172" s="121"/>
      <c r="AP172" s="14"/>
      <c r="AQ172" s="126" t="str">
        <f t="shared" si="24"/>
        <v>김현재</v>
      </c>
      <c r="AR172" s="16">
        <v>42642</v>
      </c>
      <c r="AS172" s="16">
        <v>42642</v>
      </c>
      <c r="AT172" s="7"/>
      <c r="AU172" s="14"/>
      <c r="AV172" s="16">
        <v>42654</v>
      </c>
      <c r="AW172" s="14">
        <f>SUM(AG172-AU172)</f>
        <v>1732500</v>
      </c>
      <c r="AX172" s="92"/>
      <c r="AY172" s="82"/>
      <c r="AZ172" s="92"/>
      <c r="BA172" s="82"/>
      <c r="BB172" s="92"/>
      <c r="BC172" s="82"/>
      <c r="BD172" s="92"/>
      <c r="BE172" s="82"/>
      <c r="BF172" s="92"/>
      <c r="BG172" s="82"/>
      <c r="BH172" s="92"/>
      <c r="BI172" s="82"/>
      <c r="BJ172" s="92"/>
      <c r="BK172" s="82"/>
      <c r="BL172" s="92"/>
      <c r="BM172" s="82"/>
      <c r="BN172" s="92"/>
      <c r="BO172" s="82"/>
    </row>
    <row r="173" spans="1:67" ht="29.25" customHeight="1">
      <c r="A173" s="126">
        <v>166</v>
      </c>
      <c r="B173" s="121" t="s">
        <v>83</v>
      </c>
      <c r="C173" s="121" t="s">
        <v>259</v>
      </c>
      <c r="D173" s="1">
        <v>42635</v>
      </c>
      <c r="E173" s="121" t="s">
        <v>52</v>
      </c>
      <c r="F173" s="121" t="s">
        <v>60</v>
      </c>
      <c r="G173" s="122" t="s">
        <v>813</v>
      </c>
      <c r="H173" s="122" t="str">
        <f t="shared" si="29"/>
        <v>2016 한국만화박물관 가을 이벤트 행사 용역</v>
      </c>
      <c r="I173" s="122" t="s">
        <v>391</v>
      </c>
      <c r="J173" s="18">
        <v>3520000</v>
      </c>
      <c r="K173" s="125"/>
      <c r="L173" s="122"/>
      <c r="M173" s="20"/>
      <c r="N173" s="121"/>
      <c r="O173" s="121"/>
      <c r="P173" s="121"/>
      <c r="Q173" s="121"/>
      <c r="R173" s="59"/>
      <c r="S173" s="40"/>
      <c r="T173" s="125"/>
      <c r="U173" s="122"/>
      <c r="V173" s="122"/>
      <c r="W173" s="122"/>
      <c r="X173" s="40"/>
      <c r="Y173" s="125"/>
      <c r="Z173" s="122" t="s">
        <v>590</v>
      </c>
      <c r="AA173" s="121" t="s">
        <v>593</v>
      </c>
      <c r="AB173" s="122" t="s">
        <v>591</v>
      </c>
      <c r="AC173" s="122"/>
      <c r="AD173" s="1">
        <v>42639</v>
      </c>
      <c r="AE173" s="1">
        <v>42639</v>
      </c>
      <c r="AF173" s="1">
        <v>42662</v>
      </c>
      <c r="AG173" s="18">
        <v>3300000</v>
      </c>
      <c r="AH173" s="61">
        <f t="shared" si="26"/>
        <v>0.9375</v>
      </c>
      <c r="AI173" s="121"/>
      <c r="AJ173" s="48"/>
      <c r="AK173" s="121"/>
      <c r="AL173" s="121"/>
      <c r="AM173" s="121"/>
      <c r="AN173" s="123"/>
      <c r="AO173" s="121"/>
      <c r="AP173" s="14"/>
      <c r="AQ173" s="126" t="str">
        <f t="shared" si="24"/>
        <v>김현재</v>
      </c>
      <c r="AR173" s="16">
        <v>42661</v>
      </c>
      <c r="AS173" s="16">
        <v>42661</v>
      </c>
      <c r="AT173" s="7"/>
      <c r="AU173" s="14"/>
      <c r="AV173" s="16">
        <v>42664</v>
      </c>
      <c r="AW173" s="14">
        <f>SUM(AG173-AU173)</f>
        <v>3300000</v>
      </c>
      <c r="AX173" s="92"/>
      <c r="AY173" s="82"/>
      <c r="AZ173" s="92"/>
      <c r="BA173" s="82"/>
      <c r="BB173" s="92"/>
      <c r="BC173" s="82"/>
      <c r="BD173" s="92"/>
      <c r="BE173" s="82"/>
      <c r="BF173" s="92"/>
      <c r="BG173" s="82"/>
      <c r="BH173" s="92"/>
      <c r="BI173" s="82"/>
      <c r="BJ173" s="92"/>
      <c r="BK173" s="82"/>
      <c r="BL173" s="92"/>
      <c r="BM173" s="82"/>
      <c r="BN173" s="92"/>
      <c r="BO173" s="82"/>
    </row>
    <row r="174" spans="1:67" ht="29.25" customHeight="1">
      <c r="A174" s="126">
        <v>167</v>
      </c>
      <c r="B174" s="121" t="s">
        <v>505</v>
      </c>
      <c r="C174" s="121" t="s">
        <v>134</v>
      </c>
      <c r="D174" s="1">
        <v>42621</v>
      </c>
      <c r="E174" s="121" t="s">
        <v>195</v>
      </c>
      <c r="F174" s="121" t="s">
        <v>269</v>
      </c>
      <c r="G174" s="122" t="s">
        <v>814</v>
      </c>
      <c r="H174" s="122" t="str">
        <f t="shared" si="29"/>
        <v>만화애니콘텐츠를 활용한 아파트벽화 조성 공사</v>
      </c>
      <c r="I174" s="122" t="s">
        <v>815</v>
      </c>
      <c r="J174" s="18">
        <v>51600000</v>
      </c>
      <c r="K174" s="125">
        <v>42625</v>
      </c>
      <c r="L174" s="122" t="s">
        <v>816</v>
      </c>
      <c r="M174" s="20">
        <v>0.87744999999999995</v>
      </c>
      <c r="N174" s="121" t="s">
        <v>242</v>
      </c>
      <c r="O174" s="121" t="s">
        <v>117</v>
      </c>
      <c r="P174" s="121" t="s">
        <v>817</v>
      </c>
      <c r="Q174" s="121" t="s">
        <v>275</v>
      </c>
      <c r="R174" s="59">
        <f>SUM(J174)</f>
        <v>51600000</v>
      </c>
      <c r="S174" s="40">
        <v>50812750</v>
      </c>
      <c r="T174" s="125">
        <v>42635</v>
      </c>
      <c r="U174" s="122">
        <v>79</v>
      </c>
      <c r="V174" s="122" t="s">
        <v>818</v>
      </c>
      <c r="W174" s="122" t="s">
        <v>819</v>
      </c>
      <c r="X174" s="40">
        <v>44664640</v>
      </c>
      <c r="Y174" s="125">
        <v>42635</v>
      </c>
      <c r="Z174" s="122" t="s">
        <v>820</v>
      </c>
      <c r="AA174" s="121" t="s">
        <v>821</v>
      </c>
      <c r="AB174" s="122" t="s">
        <v>819</v>
      </c>
      <c r="AC174" s="122">
        <v>1</v>
      </c>
      <c r="AD174" s="1">
        <v>42642</v>
      </c>
      <c r="AE174" s="1">
        <v>42642</v>
      </c>
      <c r="AF174" s="1">
        <v>42731</v>
      </c>
      <c r="AG174" s="18">
        <v>44664640</v>
      </c>
      <c r="AH174" s="61">
        <f>SUM(AG174/S174)</f>
        <v>0.87900458054326913</v>
      </c>
      <c r="AI174" s="121"/>
      <c r="AJ174" s="48"/>
      <c r="AK174" s="121"/>
      <c r="AL174" s="121"/>
      <c r="AM174" s="121"/>
      <c r="AN174" s="123"/>
      <c r="AO174" s="121"/>
      <c r="AP174" s="14"/>
      <c r="AQ174" s="126" t="str">
        <f t="shared" si="24"/>
        <v>손은양</v>
      </c>
      <c r="AR174" s="16"/>
      <c r="AS174" s="16"/>
      <c r="AT174" s="7">
        <v>42660</v>
      </c>
      <c r="AU174" s="14">
        <v>31265240</v>
      </c>
      <c r="AV174" s="16"/>
      <c r="AW174" s="14"/>
      <c r="AX174" s="92"/>
      <c r="AY174" s="82"/>
      <c r="AZ174" s="92"/>
      <c r="BA174" s="82"/>
      <c r="BB174" s="92"/>
      <c r="BC174" s="82"/>
      <c r="BD174" s="92"/>
      <c r="BE174" s="82"/>
      <c r="BF174" s="92"/>
      <c r="BG174" s="82"/>
      <c r="BH174" s="92"/>
      <c r="BI174" s="82"/>
      <c r="BJ174" s="92"/>
      <c r="BK174" s="82"/>
      <c r="BL174" s="92"/>
      <c r="BM174" s="82"/>
      <c r="BN174" s="92"/>
      <c r="BO174" s="82"/>
    </row>
    <row r="175" spans="1:67" ht="29.25" customHeight="1">
      <c r="A175" s="126">
        <v>168</v>
      </c>
      <c r="B175" s="121" t="s">
        <v>75</v>
      </c>
      <c r="C175" s="121" t="s">
        <v>823</v>
      </c>
      <c r="D175" s="1">
        <v>42620</v>
      </c>
      <c r="E175" s="121" t="s">
        <v>52</v>
      </c>
      <c r="F175" s="121" t="s">
        <v>238</v>
      </c>
      <c r="G175" s="122" t="s">
        <v>825</v>
      </c>
      <c r="H175" s="122" t="str">
        <f t="shared" si="29"/>
        <v>부천지역 만화영상산업 현황 및 실태조사 연구 용역</v>
      </c>
      <c r="I175" s="122" t="s">
        <v>458</v>
      </c>
      <c r="J175" s="18">
        <v>20000000</v>
      </c>
      <c r="K175" s="125">
        <v>42621</v>
      </c>
      <c r="L175" s="122"/>
      <c r="M175" s="20"/>
      <c r="N175" s="121" t="s">
        <v>242</v>
      </c>
      <c r="O175" s="121" t="s">
        <v>117</v>
      </c>
      <c r="P175" s="121" t="s">
        <v>817</v>
      </c>
      <c r="Q175" s="121" t="s">
        <v>275</v>
      </c>
      <c r="R175" s="59">
        <f>SUM(J175)</f>
        <v>20000000</v>
      </c>
      <c r="S175" s="40">
        <v>20000000</v>
      </c>
      <c r="T175" s="125">
        <v>42635</v>
      </c>
      <c r="U175" s="122">
        <v>2</v>
      </c>
      <c r="V175" s="122" t="s">
        <v>827</v>
      </c>
      <c r="W175" s="122" t="s">
        <v>828</v>
      </c>
      <c r="X175" s="40">
        <v>20000000</v>
      </c>
      <c r="Y175" s="125">
        <v>42635</v>
      </c>
      <c r="Z175" s="122" t="s">
        <v>827</v>
      </c>
      <c r="AA175" s="121" t="s">
        <v>829</v>
      </c>
      <c r="AB175" s="122" t="s">
        <v>828</v>
      </c>
      <c r="AC175" s="122">
        <v>1</v>
      </c>
      <c r="AD175" s="1">
        <v>42643</v>
      </c>
      <c r="AE175" s="1">
        <v>42643</v>
      </c>
      <c r="AF175" s="1">
        <v>42732</v>
      </c>
      <c r="AG175" s="18">
        <v>20000000</v>
      </c>
      <c r="AH175" s="61">
        <f>SUM(AG175/S175)</f>
        <v>1</v>
      </c>
      <c r="AI175" s="121"/>
      <c r="AJ175" s="48"/>
      <c r="AK175" s="121"/>
      <c r="AL175" s="121"/>
      <c r="AM175" s="121"/>
      <c r="AN175" s="123"/>
      <c r="AO175" s="121"/>
      <c r="AP175" s="14"/>
      <c r="AQ175" s="126" t="str">
        <f t="shared" si="24"/>
        <v>임미영</v>
      </c>
      <c r="AR175" s="16"/>
      <c r="AS175" s="16"/>
      <c r="AT175" s="7">
        <v>42655</v>
      </c>
      <c r="AU175" s="14">
        <v>12000000</v>
      </c>
      <c r="AV175" s="16"/>
      <c r="AW175" s="14"/>
      <c r="AX175" s="92"/>
      <c r="AY175" s="82"/>
      <c r="AZ175" s="92"/>
      <c r="BA175" s="82"/>
      <c r="BB175" s="92"/>
      <c r="BC175" s="82"/>
      <c r="BD175" s="92"/>
      <c r="BE175" s="82"/>
      <c r="BF175" s="92"/>
      <c r="BG175" s="82"/>
      <c r="BH175" s="92"/>
      <c r="BI175" s="82"/>
      <c r="BJ175" s="92"/>
      <c r="BK175" s="82"/>
      <c r="BL175" s="92"/>
      <c r="BM175" s="82"/>
      <c r="BN175" s="92"/>
      <c r="BO175" s="82"/>
    </row>
    <row r="176" spans="1:67" ht="29.25" customHeight="1">
      <c r="A176" s="126">
        <v>169</v>
      </c>
      <c r="B176" s="121" t="s">
        <v>505</v>
      </c>
      <c r="C176" s="121" t="s">
        <v>134</v>
      </c>
      <c r="D176" s="1">
        <v>42643</v>
      </c>
      <c r="E176" s="121" t="s">
        <v>52</v>
      </c>
      <c r="F176" s="121" t="s">
        <v>60</v>
      </c>
      <c r="G176" s="122" t="s">
        <v>864</v>
      </c>
      <c r="H176" s="122" t="str">
        <f t="shared" si="29"/>
        <v>만화애니 콘텐츠를 활용한 아파트벽화 기획 및 디자인 용역</v>
      </c>
      <c r="I176" s="122" t="s">
        <v>207</v>
      </c>
      <c r="J176" s="18">
        <v>5500000</v>
      </c>
      <c r="K176" s="125"/>
      <c r="L176" s="122"/>
      <c r="M176" s="20"/>
      <c r="N176" s="121"/>
      <c r="O176" s="121"/>
      <c r="P176" s="121"/>
      <c r="Q176" s="121"/>
      <c r="R176" s="42"/>
      <c r="S176" s="42"/>
      <c r="T176" s="125"/>
      <c r="U176" s="122"/>
      <c r="V176" s="122"/>
      <c r="W176" s="122"/>
      <c r="X176" s="42"/>
      <c r="Y176" s="125"/>
      <c r="Z176" s="122" t="s">
        <v>333</v>
      </c>
      <c r="AA176" s="121" t="s">
        <v>335</v>
      </c>
      <c r="AB176" s="122" t="s">
        <v>334</v>
      </c>
      <c r="AC176" s="122"/>
      <c r="AD176" s="1">
        <v>42648</v>
      </c>
      <c r="AE176" s="1">
        <v>42648</v>
      </c>
      <c r="AF176" s="1">
        <v>42677</v>
      </c>
      <c r="AG176" s="18">
        <v>5000000</v>
      </c>
      <c r="AH176" s="61">
        <f>SUM(AG176/J176)</f>
        <v>0.90909090909090906</v>
      </c>
      <c r="AI176" s="121"/>
      <c r="AJ176" s="48"/>
      <c r="AK176" s="121"/>
      <c r="AL176" s="121"/>
      <c r="AM176" s="121"/>
      <c r="AN176" s="123"/>
      <c r="AO176" s="121"/>
      <c r="AP176" s="14"/>
      <c r="AQ176" s="126" t="str">
        <f t="shared" si="24"/>
        <v>손은양</v>
      </c>
      <c r="AR176" s="16"/>
      <c r="AS176" s="16"/>
      <c r="AT176" s="7"/>
      <c r="AU176" s="14"/>
      <c r="AV176" s="16"/>
      <c r="AW176" s="14"/>
      <c r="AX176" s="92"/>
      <c r="AY176" s="82"/>
      <c r="AZ176" s="92"/>
      <c r="BA176" s="82"/>
      <c r="BB176" s="92"/>
      <c r="BC176" s="82"/>
      <c r="BD176" s="92"/>
      <c r="BE176" s="82"/>
      <c r="BF176" s="92"/>
      <c r="BG176" s="82"/>
      <c r="BH176" s="92"/>
      <c r="BI176" s="82"/>
      <c r="BJ176" s="92"/>
      <c r="BK176" s="82"/>
      <c r="BL176" s="92"/>
      <c r="BM176" s="82"/>
      <c r="BN176" s="92"/>
      <c r="BO176" s="82"/>
    </row>
    <row r="177" spans="1:69" ht="29.25" customHeight="1">
      <c r="A177" s="126">
        <v>170</v>
      </c>
      <c r="B177" s="121" t="s">
        <v>83</v>
      </c>
      <c r="C177" s="121" t="s">
        <v>84</v>
      </c>
      <c r="D177" s="1">
        <v>42649</v>
      </c>
      <c r="E177" s="121" t="s">
        <v>52</v>
      </c>
      <c r="F177" s="121" t="s">
        <v>60</v>
      </c>
      <c r="G177" s="122" t="s">
        <v>854</v>
      </c>
      <c r="H177" s="122" t="str">
        <f t="shared" si="29"/>
        <v>카툰공감100 부천 평생학습축제 참여를 위한 물품 임차</v>
      </c>
      <c r="I177" s="122" t="s">
        <v>855</v>
      </c>
      <c r="J177" s="18">
        <v>500500</v>
      </c>
      <c r="K177" s="125"/>
      <c r="L177" s="122"/>
      <c r="M177" s="20"/>
      <c r="N177" s="121"/>
      <c r="O177" s="121"/>
      <c r="P177" s="121"/>
      <c r="Q177" s="121"/>
      <c r="R177" s="59"/>
      <c r="S177" s="40"/>
      <c r="T177" s="125"/>
      <c r="U177" s="122"/>
      <c r="V177" s="122"/>
      <c r="W177" s="122"/>
      <c r="X177" s="40"/>
      <c r="Y177" s="125"/>
      <c r="Z177" s="122" t="s">
        <v>851</v>
      </c>
      <c r="AA177" s="126" t="s">
        <v>852</v>
      </c>
      <c r="AB177" s="122" t="s">
        <v>853</v>
      </c>
      <c r="AC177" s="122"/>
      <c r="AD177" s="1">
        <v>42649</v>
      </c>
      <c r="AE177" s="1">
        <v>42658</v>
      </c>
      <c r="AF177" s="1">
        <v>42658</v>
      </c>
      <c r="AG177" s="18">
        <v>434500</v>
      </c>
      <c r="AH177" s="61">
        <f>SUM(AG177/J177)</f>
        <v>0.86813186813186816</v>
      </c>
      <c r="AI177" s="121"/>
      <c r="AJ177" s="48"/>
      <c r="AK177" s="121"/>
      <c r="AL177" s="121"/>
      <c r="AM177" s="121"/>
      <c r="AN177" s="123"/>
      <c r="AO177" s="121"/>
      <c r="AP177" s="14"/>
      <c r="AQ177" s="126" t="str">
        <f t="shared" si="24"/>
        <v>안윤선</v>
      </c>
      <c r="AR177" s="16">
        <v>42658</v>
      </c>
      <c r="AS177" s="16">
        <v>42658</v>
      </c>
      <c r="AT177" s="7"/>
      <c r="AU177" s="14"/>
      <c r="AV177" s="16">
        <v>42671</v>
      </c>
      <c r="AW177" s="14">
        <f>SUM(AG177-AU177)</f>
        <v>434500</v>
      </c>
      <c r="AX177" s="92"/>
      <c r="AY177" s="82"/>
      <c r="AZ177" s="92"/>
      <c r="BA177" s="82"/>
      <c r="BB177" s="92"/>
      <c r="BC177" s="82"/>
      <c r="BD177" s="92"/>
      <c r="BE177" s="82"/>
      <c r="BF177" s="92"/>
      <c r="BG177" s="82"/>
      <c r="BH177" s="92"/>
      <c r="BI177" s="82"/>
      <c r="BJ177" s="92"/>
      <c r="BK177" s="82"/>
      <c r="BL177" s="92"/>
      <c r="BM177" s="82"/>
      <c r="BN177" s="92"/>
      <c r="BO177" s="82"/>
    </row>
    <row r="178" spans="1:69" ht="29.25" customHeight="1">
      <c r="A178" s="135">
        <v>171</v>
      </c>
      <c r="B178" s="127" t="s">
        <v>83</v>
      </c>
      <c r="C178" s="127" t="s">
        <v>899</v>
      </c>
      <c r="D178" s="1">
        <v>42654</v>
      </c>
      <c r="E178" s="127" t="s">
        <v>893</v>
      </c>
      <c r="F178" s="127" t="s">
        <v>60</v>
      </c>
      <c r="G178" s="130" t="s">
        <v>894</v>
      </c>
      <c r="H178" s="130" t="str">
        <f t="shared" si="29"/>
        <v>우리원 대외홍보 및 BI제고를 위한 릴홀더형 사원증 목걸이 제작</v>
      </c>
      <c r="I178" s="130" t="s">
        <v>895</v>
      </c>
      <c r="J178" s="18">
        <v>462000</v>
      </c>
      <c r="K178" s="128"/>
      <c r="L178" s="130"/>
      <c r="M178" s="20"/>
      <c r="N178" s="127"/>
      <c r="O178" s="127"/>
      <c r="P178" s="127"/>
      <c r="Q178" s="127"/>
      <c r="R178" s="59"/>
      <c r="S178" s="40"/>
      <c r="T178" s="128"/>
      <c r="U178" s="130"/>
      <c r="V178" s="130"/>
      <c r="W178" s="130"/>
      <c r="X178" s="40"/>
      <c r="Y178" s="128"/>
      <c r="Z178" s="130" t="s">
        <v>896</v>
      </c>
      <c r="AA178" s="131" t="s">
        <v>897</v>
      </c>
      <c r="AB178" s="130" t="s">
        <v>898</v>
      </c>
      <c r="AC178" s="130"/>
      <c r="AD178" s="1">
        <v>42654</v>
      </c>
      <c r="AE178" s="1"/>
      <c r="AF178" s="1">
        <v>42691</v>
      </c>
      <c r="AG178" s="18">
        <v>462000</v>
      </c>
      <c r="AH178" s="61">
        <f>SUM(AG178/J178)</f>
        <v>1</v>
      </c>
      <c r="AI178" s="127"/>
      <c r="AJ178" s="48"/>
      <c r="AK178" s="127"/>
      <c r="AL178" s="127"/>
      <c r="AM178" s="127"/>
      <c r="AN178" s="129"/>
      <c r="AO178" s="127"/>
      <c r="AP178" s="14"/>
      <c r="AQ178" s="131" t="str">
        <f t="shared" si="24"/>
        <v>이효재</v>
      </c>
      <c r="AR178" s="16"/>
      <c r="AS178" s="16"/>
      <c r="AT178" s="7"/>
      <c r="AU178" s="14"/>
      <c r="AV178" s="16"/>
      <c r="AW178" s="14"/>
      <c r="AX178" s="92"/>
      <c r="AY178" s="82"/>
      <c r="AZ178" s="92"/>
      <c r="BA178" s="82"/>
      <c r="BB178" s="92"/>
      <c r="BC178" s="82"/>
      <c r="BD178" s="92"/>
      <c r="BE178" s="82"/>
      <c r="BF178" s="92"/>
      <c r="BG178" s="82"/>
      <c r="BH178" s="92"/>
      <c r="BI178" s="82"/>
      <c r="BJ178" s="92"/>
      <c r="BK178" s="82"/>
      <c r="BL178" s="92"/>
      <c r="BM178" s="82"/>
      <c r="BN178" s="92"/>
      <c r="BO178" s="82"/>
      <c r="BP178" s="92"/>
      <c r="BQ178" s="82"/>
    </row>
    <row r="179" spans="1:69" ht="29.25" customHeight="1">
      <c r="A179" s="135">
        <v>172</v>
      </c>
      <c r="B179" s="121" t="s">
        <v>83</v>
      </c>
      <c r="C179" s="121" t="s">
        <v>84</v>
      </c>
      <c r="D179" s="1">
        <v>42656</v>
      </c>
      <c r="E179" s="121" t="s">
        <v>52</v>
      </c>
      <c r="F179" s="121" t="s">
        <v>60</v>
      </c>
      <c r="G179" s="122" t="s">
        <v>840</v>
      </c>
      <c r="H179" s="122" t="str">
        <f t="shared" si="29"/>
        <v>카툰공감100 「시니어 만화 창작 교실」, 「시민 만화 기자 양성교실」 2기 운영 용역</v>
      </c>
      <c r="I179" s="122" t="s">
        <v>86</v>
      </c>
      <c r="J179" s="18">
        <v>21783300</v>
      </c>
      <c r="K179" s="125"/>
      <c r="L179" s="122"/>
      <c r="M179" s="20"/>
      <c r="N179" s="121"/>
      <c r="O179" s="121"/>
      <c r="P179" s="121"/>
      <c r="Q179" s="121"/>
      <c r="R179" s="59"/>
      <c r="S179" s="40"/>
      <c r="T179" s="125"/>
      <c r="U179" s="122"/>
      <c r="V179" s="122"/>
      <c r="W179" s="122"/>
      <c r="X179" s="40"/>
      <c r="Y179" s="125"/>
      <c r="Z179" s="122" t="s">
        <v>87</v>
      </c>
      <c r="AA179" s="121" t="s">
        <v>88</v>
      </c>
      <c r="AB179" s="122" t="s">
        <v>89</v>
      </c>
      <c r="AC179" s="122"/>
      <c r="AD179" s="1">
        <v>42661</v>
      </c>
      <c r="AE179" s="1">
        <v>42661</v>
      </c>
      <c r="AF179" s="1">
        <v>42720</v>
      </c>
      <c r="AG179" s="18">
        <v>19800000</v>
      </c>
      <c r="AH179" s="61">
        <f>SUM(AG179/J179)</f>
        <v>0.90895318891077115</v>
      </c>
      <c r="AI179" s="121"/>
      <c r="AJ179" s="48"/>
      <c r="AK179" s="121"/>
      <c r="AL179" s="121"/>
      <c r="AM179" s="121"/>
      <c r="AN179" s="123"/>
      <c r="AO179" s="121"/>
      <c r="AP179" s="14"/>
      <c r="AQ179" s="126" t="str">
        <f t="shared" ref="AQ179:AQ183" si="30">C179</f>
        <v>안윤선</v>
      </c>
      <c r="AR179" s="16"/>
      <c r="AS179" s="16"/>
      <c r="AT179" s="7"/>
      <c r="AU179" s="14"/>
      <c r="AV179" s="16"/>
      <c r="AW179" s="14"/>
      <c r="AX179" s="92"/>
      <c r="AY179" s="82"/>
      <c r="AZ179" s="92"/>
      <c r="BA179" s="82"/>
      <c r="BB179" s="92"/>
      <c r="BC179" s="82"/>
      <c r="BD179" s="92"/>
      <c r="BE179" s="82"/>
      <c r="BF179" s="92"/>
      <c r="BG179" s="82"/>
      <c r="BH179" s="92"/>
      <c r="BI179" s="82"/>
      <c r="BJ179" s="92"/>
      <c r="BK179" s="82"/>
      <c r="BL179" s="92"/>
      <c r="BM179" s="82"/>
      <c r="BN179" s="92"/>
      <c r="BO179" s="82"/>
    </row>
    <row r="180" spans="1:69" ht="29.25" customHeight="1">
      <c r="A180" s="135">
        <v>173</v>
      </c>
      <c r="B180" s="121" t="s">
        <v>393</v>
      </c>
      <c r="C180" s="121" t="s">
        <v>394</v>
      </c>
      <c r="D180" s="1">
        <v>42657</v>
      </c>
      <c r="E180" s="121" t="s">
        <v>91</v>
      </c>
      <c r="F180" s="121" t="s">
        <v>60</v>
      </c>
      <c r="G180" s="122" t="s">
        <v>841</v>
      </c>
      <c r="H180" s="122" t="str">
        <f t="shared" si="29"/>
        <v>제5회 세계어린이만화가대회 도록 제작</v>
      </c>
      <c r="I180" s="122" t="s">
        <v>842</v>
      </c>
      <c r="J180" s="18">
        <v>5542900</v>
      </c>
      <c r="K180" s="125"/>
      <c r="L180" s="122"/>
      <c r="M180" s="20"/>
      <c r="N180" s="121"/>
      <c r="O180" s="121"/>
      <c r="P180" s="121"/>
      <c r="Q180" s="121"/>
      <c r="R180" s="59"/>
      <c r="S180" s="40"/>
      <c r="T180" s="125"/>
      <c r="U180" s="122"/>
      <c r="V180" s="122"/>
      <c r="W180" s="122"/>
      <c r="X180" s="40"/>
      <c r="Y180" s="125"/>
      <c r="Z180" s="122" t="s">
        <v>863</v>
      </c>
      <c r="AA180" s="121" t="s">
        <v>843</v>
      </c>
      <c r="AB180" s="122" t="s">
        <v>850</v>
      </c>
      <c r="AC180" s="122"/>
      <c r="AD180" s="1">
        <v>42663</v>
      </c>
      <c r="AE180" s="1"/>
      <c r="AF180" s="1">
        <v>42682</v>
      </c>
      <c r="AG180" s="18">
        <v>5078000</v>
      </c>
      <c r="AH180" s="61">
        <f t="shared" ref="AH180:AH183" si="31">SUM(AG180/J180)</f>
        <v>0.91612693716285698</v>
      </c>
      <c r="AI180" s="121"/>
      <c r="AJ180" s="48"/>
      <c r="AK180" s="121"/>
      <c r="AL180" s="121"/>
      <c r="AM180" s="121"/>
      <c r="AN180" s="123"/>
      <c r="AO180" s="121"/>
      <c r="AP180" s="14"/>
      <c r="AQ180" s="126" t="str">
        <f t="shared" si="30"/>
        <v>박소연</v>
      </c>
      <c r="AR180" s="16"/>
      <c r="AS180" s="16"/>
      <c r="AT180" s="7"/>
      <c r="AU180" s="14"/>
      <c r="AV180" s="16"/>
      <c r="AW180" s="14"/>
      <c r="AX180" s="92"/>
      <c r="AY180" s="82"/>
      <c r="AZ180" s="92"/>
      <c r="BA180" s="82"/>
      <c r="BB180" s="92"/>
      <c r="BC180" s="82"/>
      <c r="BD180" s="92"/>
      <c r="BE180" s="82"/>
      <c r="BF180" s="92"/>
      <c r="BG180" s="82"/>
      <c r="BH180" s="92"/>
      <c r="BI180" s="82"/>
      <c r="BJ180" s="92"/>
      <c r="BK180" s="82"/>
      <c r="BL180" s="92"/>
      <c r="BM180" s="82"/>
      <c r="BN180" s="92"/>
      <c r="BO180" s="82"/>
    </row>
    <row r="181" spans="1:69" ht="29.25" customHeight="1">
      <c r="A181" s="135">
        <v>174</v>
      </c>
      <c r="B181" s="121" t="s">
        <v>83</v>
      </c>
      <c r="C181" s="121" t="s">
        <v>84</v>
      </c>
      <c r="D181" s="1">
        <v>42662</v>
      </c>
      <c r="E181" s="121" t="s">
        <v>52</v>
      </c>
      <c r="F181" s="121" t="s">
        <v>60</v>
      </c>
      <c r="G181" s="122" t="s">
        <v>844</v>
      </c>
      <c r="H181" s="122" t="str">
        <f t="shared" si="29"/>
        <v>카툰공감100 화목한 우리가족 만화 스토리텔링 교실 운영 용역</v>
      </c>
      <c r="I181" s="122" t="s">
        <v>86</v>
      </c>
      <c r="J181" s="18">
        <v>3707550</v>
      </c>
      <c r="K181" s="125"/>
      <c r="L181" s="122"/>
      <c r="M181" s="20"/>
      <c r="N181" s="121"/>
      <c r="O181" s="121"/>
      <c r="P181" s="121"/>
      <c r="Q181" s="121"/>
      <c r="R181" s="59"/>
      <c r="S181" s="40"/>
      <c r="T181" s="125"/>
      <c r="U181" s="122"/>
      <c r="V181" s="122"/>
      <c r="W181" s="122"/>
      <c r="X181" s="40"/>
      <c r="Y181" s="125"/>
      <c r="Z181" s="122" t="s">
        <v>845</v>
      </c>
      <c r="AA181" s="121" t="s">
        <v>846</v>
      </c>
      <c r="AB181" s="122" t="s">
        <v>847</v>
      </c>
      <c r="AC181" s="122"/>
      <c r="AD181" s="1">
        <v>42667</v>
      </c>
      <c r="AE181" s="1">
        <v>42667</v>
      </c>
      <c r="AF181" s="1">
        <v>42720</v>
      </c>
      <c r="AG181" s="18">
        <v>3000000</v>
      </c>
      <c r="AH181" s="61">
        <f t="shared" si="31"/>
        <v>0.80915968766436053</v>
      </c>
      <c r="AI181" s="121"/>
      <c r="AJ181" s="48"/>
      <c r="AK181" s="121"/>
      <c r="AL181" s="121"/>
      <c r="AM181" s="121"/>
      <c r="AN181" s="123"/>
      <c r="AO181" s="121"/>
      <c r="AP181" s="14"/>
      <c r="AQ181" s="126" t="str">
        <f t="shared" si="30"/>
        <v>안윤선</v>
      </c>
      <c r="AR181" s="16"/>
      <c r="AS181" s="16"/>
      <c r="AT181" s="7"/>
      <c r="AU181" s="14"/>
      <c r="AV181" s="16"/>
      <c r="AW181" s="14"/>
      <c r="AX181" s="92"/>
      <c r="AY181" s="82"/>
      <c r="AZ181" s="92"/>
      <c r="BA181" s="82"/>
      <c r="BB181" s="92"/>
      <c r="BC181" s="82"/>
      <c r="BD181" s="92"/>
      <c r="BE181" s="82"/>
      <c r="BF181" s="92"/>
      <c r="BG181" s="82"/>
      <c r="BH181" s="92"/>
      <c r="BI181" s="82"/>
      <c r="BJ181" s="92"/>
      <c r="BK181" s="82"/>
      <c r="BL181" s="92"/>
      <c r="BM181" s="82"/>
      <c r="BN181" s="92"/>
      <c r="BO181" s="82"/>
    </row>
    <row r="182" spans="1:69" ht="29.25" customHeight="1">
      <c r="A182" s="135">
        <v>175</v>
      </c>
      <c r="B182" s="121" t="s">
        <v>83</v>
      </c>
      <c r="C182" s="121" t="s">
        <v>205</v>
      </c>
      <c r="D182" s="1">
        <v>42663</v>
      </c>
      <c r="E182" s="121" t="s">
        <v>91</v>
      </c>
      <c r="F182" s="121" t="s">
        <v>60</v>
      </c>
      <c r="G182" s="122" t="s">
        <v>848</v>
      </c>
      <c r="H182" s="122" t="str">
        <f t="shared" ref="H182:H183" si="32">G182</f>
        <v>기획전시 박기정의 도전 포스터, 초대장, 도록 도록 제작</v>
      </c>
      <c r="I182" s="122" t="s">
        <v>849</v>
      </c>
      <c r="J182" s="18">
        <v>3600000</v>
      </c>
      <c r="K182" s="125"/>
      <c r="L182" s="122"/>
      <c r="M182" s="20"/>
      <c r="N182" s="121"/>
      <c r="O182" s="121"/>
      <c r="P182" s="121"/>
      <c r="Q182" s="121"/>
      <c r="R182" s="59"/>
      <c r="S182" s="40"/>
      <c r="T182" s="125"/>
      <c r="U182" s="122"/>
      <c r="V182" s="122"/>
      <c r="W182" s="122"/>
      <c r="X182" s="40"/>
      <c r="Y182" s="125"/>
      <c r="Z182" s="122" t="s">
        <v>179</v>
      </c>
      <c r="AA182" s="121" t="s">
        <v>180</v>
      </c>
      <c r="AB182" s="122" t="s">
        <v>181</v>
      </c>
      <c r="AC182" s="122"/>
      <c r="AD182" s="1">
        <v>42668</v>
      </c>
      <c r="AE182" s="1"/>
      <c r="AF182" s="1">
        <v>42691</v>
      </c>
      <c r="AG182" s="18">
        <v>3400000</v>
      </c>
      <c r="AH182" s="61">
        <f t="shared" si="31"/>
        <v>0.94444444444444442</v>
      </c>
      <c r="AI182" s="121"/>
      <c r="AJ182" s="48"/>
      <c r="AK182" s="121"/>
      <c r="AL182" s="121"/>
      <c r="AM182" s="121"/>
      <c r="AN182" s="123"/>
      <c r="AO182" s="121"/>
      <c r="AP182" s="14"/>
      <c r="AQ182" s="126" t="str">
        <f t="shared" si="30"/>
        <v>서정임</v>
      </c>
      <c r="AR182" s="16"/>
      <c r="AS182" s="16"/>
      <c r="AT182" s="7"/>
      <c r="AU182" s="14"/>
      <c r="AV182" s="16"/>
      <c r="AW182" s="14"/>
      <c r="AX182" s="92"/>
      <c r="AY182" s="82"/>
      <c r="AZ182" s="92"/>
      <c r="BA182" s="82"/>
      <c r="BB182" s="92"/>
      <c r="BC182" s="82"/>
      <c r="BD182" s="92"/>
      <c r="BE182" s="82"/>
      <c r="BF182" s="92"/>
      <c r="BG182" s="82"/>
      <c r="BH182" s="92"/>
      <c r="BI182" s="82"/>
      <c r="BJ182" s="92"/>
      <c r="BK182" s="82"/>
      <c r="BL182" s="92"/>
      <c r="BM182" s="82"/>
      <c r="BN182" s="92"/>
      <c r="BO182" s="82"/>
    </row>
    <row r="183" spans="1:69" ht="29.25" customHeight="1">
      <c r="A183" s="135">
        <v>176</v>
      </c>
      <c r="B183" s="121" t="s">
        <v>58</v>
      </c>
      <c r="C183" s="121" t="s">
        <v>856</v>
      </c>
      <c r="D183" s="1">
        <v>42657</v>
      </c>
      <c r="E183" s="121" t="s">
        <v>52</v>
      </c>
      <c r="F183" s="121" t="s">
        <v>60</v>
      </c>
      <c r="G183" s="122" t="s">
        <v>865</v>
      </c>
      <c r="H183" s="122" t="str">
        <f t="shared" si="32"/>
        <v>글로벌 웹툰 기획 콘테츠 개발 지원사업 운영 용역</v>
      </c>
      <c r="I183" s="122" t="s">
        <v>857</v>
      </c>
      <c r="J183" s="18">
        <v>18000000</v>
      </c>
      <c r="K183" s="125"/>
      <c r="L183" s="122"/>
      <c r="M183" s="20"/>
      <c r="N183" s="121"/>
      <c r="O183" s="121"/>
      <c r="P183" s="121"/>
      <c r="Q183" s="121"/>
      <c r="R183" s="59"/>
      <c r="S183" s="40"/>
      <c r="T183" s="125"/>
      <c r="U183" s="122"/>
      <c r="V183" s="122"/>
      <c r="W183" s="122"/>
      <c r="X183" s="40"/>
      <c r="Y183" s="125"/>
      <c r="Z183" s="122" t="s">
        <v>858</v>
      </c>
      <c r="AA183" s="121" t="s">
        <v>859</v>
      </c>
      <c r="AB183" s="122" t="s">
        <v>860</v>
      </c>
      <c r="AC183" s="122"/>
      <c r="AD183" s="1">
        <v>42670</v>
      </c>
      <c r="AE183" s="1">
        <v>42670</v>
      </c>
      <c r="AF183" s="1">
        <v>42947</v>
      </c>
      <c r="AG183" s="18">
        <v>16500000</v>
      </c>
      <c r="AH183" s="61">
        <f t="shared" si="31"/>
        <v>0.91666666666666663</v>
      </c>
      <c r="AI183" s="121"/>
      <c r="AJ183" s="48"/>
      <c r="AK183" s="121"/>
      <c r="AL183" s="121"/>
      <c r="AM183" s="121"/>
      <c r="AN183" s="123"/>
      <c r="AO183" s="121"/>
      <c r="AP183" s="14"/>
      <c r="AQ183" s="126" t="str">
        <f t="shared" si="30"/>
        <v>최하전</v>
      </c>
      <c r="AR183" s="16"/>
      <c r="AS183" s="16"/>
      <c r="AT183" s="7"/>
      <c r="AU183" s="14"/>
      <c r="AV183" s="16"/>
      <c r="AW183" s="14"/>
      <c r="AX183" s="92"/>
      <c r="AY183" s="82"/>
      <c r="AZ183" s="92"/>
      <c r="BA183" s="82"/>
      <c r="BB183" s="92"/>
      <c r="BC183" s="82"/>
      <c r="BD183" s="92"/>
      <c r="BE183" s="82"/>
      <c r="BF183" s="92"/>
      <c r="BG183" s="82"/>
      <c r="BH183" s="92"/>
      <c r="BI183" s="82"/>
      <c r="BJ183" s="92"/>
      <c r="BK183" s="82"/>
      <c r="BL183" s="92"/>
      <c r="BM183" s="82"/>
      <c r="BN183" s="92"/>
      <c r="BO183" s="82"/>
    </row>
    <row r="184" spans="1:69" ht="29.25" customHeight="1">
      <c r="A184" s="135">
        <v>177</v>
      </c>
      <c r="B184" s="121" t="s">
        <v>83</v>
      </c>
      <c r="C184" s="121" t="s">
        <v>259</v>
      </c>
      <c r="D184" s="1">
        <v>42565</v>
      </c>
      <c r="E184" s="121" t="s">
        <v>91</v>
      </c>
      <c r="F184" s="121" t="s">
        <v>289</v>
      </c>
      <c r="G184" s="122" t="s">
        <v>861</v>
      </c>
      <c r="H184" s="122" t="str">
        <f>G184</f>
        <v>한국만화박물관 상설체험교육교재(툰토이라이트) 구입</v>
      </c>
      <c r="I184" s="122" t="s">
        <v>862</v>
      </c>
      <c r="J184" s="18">
        <v>6000000</v>
      </c>
      <c r="K184" s="125"/>
      <c r="L184" s="122"/>
      <c r="M184" s="20"/>
      <c r="N184" s="121"/>
      <c r="O184" s="121"/>
      <c r="P184" s="121"/>
      <c r="Q184" s="121"/>
      <c r="R184" s="42"/>
      <c r="S184" s="42"/>
      <c r="T184" s="125"/>
      <c r="U184" s="122"/>
      <c r="V184" s="122"/>
      <c r="W184" s="122"/>
      <c r="X184" s="40"/>
      <c r="Y184" s="125"/>
      <c r="Z184" s="122" t="s">
        <v>508</v>
      </c>
      <c r="AA184" s="121" t="s">
        <v>510</v>
      </c>
      <c r="AB184" s="122" t="s">
        <v>509</v>
      </c>
      <c r="AC184" s="122"/>
      <c r="AD184" s="1">
        <v>42674</v>
      </c>
      <c r="AE184" s="1"/>
      <c r="AF184" s="1">
        <v>42684</v>
      </c>
      <c r="AG184" s="18">
        <v>4800000</v>
      </c>
      <c r="AH184" s="61">
        <f>SUM(AG184/J184)</f>
        <v>0.8</v>
      </c>
      <c r="AI184" s="121"/>
      <c r="AJ184" s="48"/>
      <c r="AK184" s="121"/>
      <c r="AL184" s="121"/>
      <c r="AM184" s="121"/>
      <c r="AN184" s="123"/>
      <c r="AO184" s="121"/>
      <c r="AP184" s="14"/>
      <c r="AQ184" s="126" t="str">
        <f>C184</f>
        <v>김현재</v>
      </c>
      <c r="AR184" s="16"/>
      <c r="AS184" s="16"/>
      <c r="AT184" s="7"/>
      <c r="AU184" s="14"/>
      <c r="AV184" s="16"/>
      <c r="AW184" s="14"/>
      <c r="AX184" s="92"/>
      <c r="AY184" s="82"/>
      <c r="AZ184" s="92"/>
      <c r="BA184" s="82"/>
      <c r="BB184" s="92"/>
      <c r="BC184" s="82"/>
      <c r="BD184" s="92"/>
      <c r="BE184" s="82"/>
      <c r="BF184" s="92"/>
      <c r="BG184" s="82"/>
      <c r="BH184" s="92"/>
      <c r="BI184" s="82"/>
      <c r="BJ184" s="92"/>
      <c r="BK184" s="82"/>
      <c r="BL184" s="92"/>
      <c r="BM184" s="82"/>
      <c r="BN184" s="92"/>
      <c r="BO184" s="82"/>
    </row>
  </sheetData>
  <autoFilter ref="A5:BQ5"/>
  <mergeCells count="92">
    <mergeCell ref="AF40:AF41"/>
    <mergeCell ref="AG40:AG41"/>
    <mergeCell ref="AH40:AH41"/>
    <mergeCell ref="AQ40:AQ41"/>
    <mergeCell ref="Z40:Z41"/>
    <mergeCell ref="AA40:AA41"/>
    <mergeCell ref="AB40:AB41"/>
    <mergeCell ref="AC40:AC41"/>
    <mergeCell ref="AD40:AD41"/>
    <mergeCell ref="AE40:AE41"/>
    <mergeCell ref="Y40:Y41"/>
    <mergeCell ref="N40:N41"/>
    <mergeCell ref="O40:O41"/>
    <mergeCell ref="P40:P41"/>
    <mergeCell ref="Q40:Q41"/>
    <mergeCell ref="R40:R41"/>
    <mergeCell ref="S40:S41"/>
    <mergeCell ref="T40:T41"/>
    <mergeCell ref="U40:U41"/>
    <mergeCell ref="V40:V41"/>
    <mergeCell ref="W40:W41"/>
    <mergeCell ref="X40:X41"/>
    <mergeCell ref="H40:H41"/>
    <mergeCell ref="I40:I41"/>
    <mergeCell ref="J40:J41"/>
    <mergeCell ref="K40:K41"/>
    <mergeCell ref="L40:L41"/>
    <mergeCell ref="BH4:BI4"/>
    <mergeCell ref="BJ4:BK4"/>
    <mergeCell ref="BL4:BM4"/>
    <mergeCell ref="BN4:BO4"/>
    <mergeCell ref="BD4:BE4"/>
    <mergeCell ref="BF4:BG4"/>
    <mergeCell ref="A40:A41"/>
    <mergeCell ref="B40:B41"/>
    <mergeCell ref="C40:C41"/>
    <mergeCell ref="D40:D41"/>
    <mergeCell ref="E40:E41"/>
    <mergeCell ref="AZ4:BA4"/>
    <mergeCell ref="BB4:BC4"/>
    <mergeCell ref="AN4:AN5"/>
    <mergeCell ref="AO4:AO5"/>
    <mergeCell ref="AQ4:AQ5"/>
    <mergeCell ref="AR4:AR5"/>
    <mergeCell ref="AS4:AS5"/>
    <mergeCell ref="AT4:AU4"/>
    <mergeCell ref="AP3:AP5"/>
    <mergeCell ref="AQ3:AS3"/>
    <mergeCell ref="F40:F41"/>
    <mergeCell ref="AV4:AW4"/>
    <mergeCell ref="AX4:AY4"/>
    <mergeCell ref="AG4:AG5"/>
    <mergeCell ref="AH4:AH5"/>
    <mergeCell ref="AI4:AI5"/>
    <mergeCell ref="AJ4:AJ5"/>
    <mergeCell ref="AK4:AK5"/>
    <mergeCell ref="M40:M41"/>
    <mergeCell ref="AM4:AM5"/>
    <mergeCell ref="T4:T5"/>
    <mergeCell ref="U4:U5"/>
    <mergeCell ref="V4:Y4"/>
    <mergeCell ref="Z4:Z5"/>
    <mergeCell ref="S4:S5"/>
    <mergeCell ref="N4:N5"/>
    <mergeCell ref="AL3:AL5"/>
    <mergeCell ref="AM3:AO3"/>
    <mergeCell ref="AA4:AA5"/>
    <mergeCell ref="AB4:AB5"/>
    <mergeCell ref="AC4:AC5"/>
    <mergeCell ref="AD4:AD5"/>
    <mergeCell ref="AF4:AF5"/>
    <mergeCell ref="Q4:Q5"/>
    <mergeCell ref="R4:R5"/>
    <mergeCell ref="AE4:AE5"/>
    <mergeCell ref="Z3:AH3"/>
    <mergeCell ref="AI3:AK3"/>
    <mergeCell ref="A1:BM1"/>
    <mergeCell ref="A2:BO2"/>
    <mergeCell ref="A3:A5"/>
    <mergeCell ref="B3:D4"/>
    <mergeCell ref="E3:E5"/>
    <mergeCell ref="F3:F5"/>
    <mergeCell ref="G3:G5"/>
    <mergeCell ref="H3:J4"/>
    <mergeCell ref="K3:T3"/>
    <mergeCell ref="U3:Y3"/>
    <mergeCell ref="AT3:BO3"/>
    <mergeCell ref="K4:K5"/>
    <mergeCell ref="L4:L5"/>
    <mergeCell ref="M4:M5"/>
    <mergeCell ref="O4:O5"/>
    <mergeCell ref="P4:P5"/>
  </mergeCells>
  <phoneticPr fontId="7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BQ199"/>
  <sheetViews>
    <sheetView topLeftCell="V1" zoomScale="70" zoomScaleNormal="70" workbookViewId="0">
      <selection activeCell="F18" sqref="F18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108.25" style="8" customWidth="1"/>
    <col min="36" max="36" width="26.875" style="13" customWidth="1"/>
    <col min="37" max="37" width="116.25" style="8" customWidth="1"/>
    <col min="38" max="38" width="21.125" style="3" customWidth="1"/>
    <col min="39" max="39" width="5.75" style="3" customWidth="1"/>
    <col min="40" max="40" width="11.375" style="4" customWidth="1"/>
    <col min="41" max="41" width="19.625" style="3" customWidth="1"/>
    <col min="42" max="42" width="16.375" style="3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4.25" style="6" bestFit="1" customWidth="1"/>
    <col min="50" max="50" width="10.625" style="8" bestFit="1" customWidth="1"/>
    <col min="51" max="51" width="13" style="3" bestFit="1" customWidth="1"/>
    <col min="52" max="52" width="9.625" style="8" bestFit="1" customWidth="1"/>
    <col min="53" max="53" width="13" style="3" bestFit="1" customWidth="1"/>
    <col min="54" max="54" width="10.625" style="8" bestFit="1" customWidth="1"/>
    <col min="55" max="55" width="13" style="3" bestFit="1" customWidth="1"/>
    <col min="56" max="56" width="10.625" style="8" bestFit="1" customWidth="1"/>
    <col min="57" max="57" width="13" style="3" bestFit="1" customWidth="1"/>
    <col min="58" max="58" width="10.625" style="8" bestFit="1" customWidth="1"/>
    <col min="59" max="59" width="13" style="3" bestFit="1" customWidth="1"/>
    <col min="60" max="60" width="10.625" style="8" bestFit="1" customWidth="1"/>
    <col min="61" max="61" width="13" style="3" bestFit="1" customWidth="1"/>
    <col min="62" max="62" width="10.625" style="8" bestFit="1" customWidth="1"/>
    <col min="63" max="63" width="13" style="3" bestFit="1" customWidth="1"/>
    <col min="64" max="64" width="10.625" style="8" bestFit="1" customWidth="1"/>
    <col min="65" max="65" width="13" style="3" bestFit="1" customWidth="1"/>
    <col min="66" max="66" width="10.625" style="8" bestFit="1" customWidth="1"/>
    <col min="67" max="67" width="13" style="3" bestFit="1" customWidth="1"/>
    <col min="68" max="68" width="10.625" style="8" bestFit="1" customWidth="1"/>
    <col min="69" max="69" width="13" style="3" bestFit="1" customWidth="1"/>
    <col min="70" max="16384" width="3.625" style="3"/>
  </cols>
  <sheetData>
    <row r="1" spans="1:69" ht="29.25" customHeight="1">
      <c r="A1" s="165" t="s">
        <v>187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  <c r="BE1" s="165"/>
      <c r="BF1" s="165"/>
      <c r="BG1" s="165"/>
      <c r="BH1" s="165"/>
      <c r="BI1" s="165"/>
      <c r="BJ1" s="165"/>
      <c r="BK1" s="165"/>
      <c r="BL1" s="165"/>
      <c r="BM1" s="165"/>
    </row>
    <row r="2" spans="1:69" ht="29.25" customHeight="1">
      <c r="A2" s="178" t="s">
        <v>0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8"/>
      <c r="AT2" s="178"/>
      <c r="AU2" s="178"/>
      <c r="AV2" s="178"/>
      <c r="AW2" s="178"/>
      <c r="AX2" s="178"/>
      <c r="AY2" s="178"/>
      <c r="AZ2" s="178"/>
      <c r="BA2" s="178"/>
      <c r="BB2" s="178"/>
      <c r="BC2" s="178"/>
      <c r="BD2" s="178"/>
      <c r="BE2" s="178"/>
      <c r="BF2" s="178"/>
      <c r="BG2" s="178"/>
      <c r="BH2" s="178"/>
      <c r="BI2" s="178"/>
      <c r="BJ2" s="178"/>
      <c r="BK2" s="178"/>
      <c r="BL2" s="178"/>
      <c r="BM2" s="178"/>
      <c r="BN2" s="178"/>
      <c r="BO2" s="178"/>
      <c r="BP2" s="178"/>
      <c r="BQ2" s="178"/>
    </row>
    <row r="3" spans="1:69" ht="29.25" customHeight="1">
      <c r="A3" s="166" t="s">
        <v>1</v>
      </c>
      <c r="B3" s="167" t="s">
        <v>2</v>
      </c>
      <c r="C3" s="168"/>
      <c r="D3" s="169"/>
      <c r="E3" s="162" t="s">
        <v>3</v>
      </c>
      <c r="F3" s="162" t="s">
        <v>4</v>
      </c>
      <c r="G3" s="163" t="s">
        <v>5</v>
      </c>
      <c r="H3" s="163" t="s">
        <v>6</v>
      </c>
      <c r="I3" s="163"/>
      <c r="J3" s="163"/>
      <c r="K3" s="163" t="s">
        <v>7</v>
      </c>
      <c r="L3" s="163"/>
      <c r="M3" s="163"/>
      <c r="N3" s="163"/>
      <c r="O3" s="163"/>
      <c r="P3" s="163"/>
      <c r="Q3" s="163"/>
      <c r="R3" s="163"/>
      <c r="S3" s="163"/>
      <c r="T3" s="163"/>
      <c r="U3" s="163" t="s">
        <v>8</v>
      </c>
      <c r="V3" s="163"/>
      <c r="W3" s="163"/>
      <c r="X3" s="163"/>
      <c r="Y3" s="163"/>
      <c r="Z3" s="163" t="s">
        <v>9</v>
      </c>
      <c r="AA3" s="163"/>
      <c r="AB3" s="163"/>
      <c r="AC3" s="163"/>
      <c r="AD3" s="163"/>
      <c r="AE3" s="163"/>
      <c r="AF3" s="163"/>
      <c r="AG3" s="163"/>
      <c r="AH3" s="163"/>
      <c r="AI3" s="162" t="s">
        <v>10</v>
      </c>
      <c r="AJ3" s="162"/>
      <c r="AK3" s="162"/>
      <c r="AL3" s="162" t="s">
        <v>11</v>
      </c>
      <c r="AM3" s="162" t="s">
        <v>12</v>
      </c>
      <c r="AN3" s="162"/>
      <c r="AO3" s="162"/>
      <c r="AP3" s="162" t="s">
        <v>13</v>
      </c>
      <c r="AQ3" s="162" t="s">
        <v>14</v>
      </c>
      <c r="AR3" s="162"/>
      <c r="AS3" s="162"/>
      <c r="AT3" s="162" t="s">
        <v>15</v>
      </c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</row>
    <row r="4" spans="1:69" ht="29.25" customHeight="1">
      <c r="A4" s="166"/>
      <c r="B4" s="170"/>
      <c r="C4" s="171"/>
      <c r="D4" s="172"/>
      <c r="E4" s="162"/>
      <c r="F4" s="162"/>
      <c r="G4" s="163"/>
      <c r="H4" s="163"/>
      <c r="I4" s="163"/>
      <c r="J4" s="163"/>
      <c r="K4" s="164" t="s">
        <v>16</v>
      </c>
      <c r="L4" s="163" t="s">
        <v>17</v>
      </c>
      <c r="M4" s="163" t="s">
        <v>18</v>
      </c>
      <c r="N4" s="162" t="s">
        <v>19</v>
      </c>
      <c r="O4" s="162" t="s">
        <v>20</v>
      </c>
      <c r="P4" s="162" t="s">
        <v>21</v>
      </c>
      <c r="Q4" s="162" t="s">
        <v>22</v>
      </c>
      <c r="R4" s="176" t="s">
        <v>23</v>
      </c>
      <c r="S4" s="163" t="s">
        <v>24</v>
      </c>
      <c r="T4" s="164" t="s">
        <v>25</v>
      </c>
      <c r="U4" s="163" t="s">
        <v>26</v>
      </c>
      <c r="V4" s="163" t="s">
        <v>27</v>
      </c>
      <c r="W4" s="163"/>
      <c r="X4" s="163"/>
      <c r="Y4" s="163"/>
      <c r="Z4" s="163" t="s">
        <v>28</v>
      </c>
      <c r="AA4" s="163" t="s">
        <v>29</v>
      </c>
      <c r="AB4" s="163" t="s">
        <v>30</v>
      </c>
      <c r="AC4" s="163" t="s">
        <v>31</v>
      </c>
      <c r="AD4" s="163" t="s">
        <v>32</v>
      </c>
      <c r="AE4" s="163" t="s">
        <v>33</v>
      </c>
      <c r="AF4" s="163" t="s">
        <v>34</v>
      </c>
      <c r="AG4" s="163" t="s">
        <v>35</v>
      </c>
      <c r="AH4" s="175" t="s">
        <v>51</v>
      </c>
      <c r="AI4" s="162" t="s">
        <v>36</v>
      </c>
      <c r="AJ4" s="173" t="s">
        <v>37</v>
      </c>
      <c r="AK4" s="162" t="s">
        <v>38</v>
      </c>
      <c r="AL4" s="162"/>
      <c r="AM4" s="162" t="s">
        <v>36</v>
      </c>
      <c r="AN4" s="173" t="s">
        <v>37</v>
      </c>
      <c r="AO4" s="162" t="s">
        <v>53</v>
      </c>
      <c r="AP4" s="162"/>
      <c r="AQ4" s="162" t="s">
        <v>54</v>
      </c>
      <c r="AR4" s="162" t="s">
        <v>55</v>
      </c>
      <c r="AS4" s="162" t="s">
        <v>56</v>
      </c>
      <c r="AT4" s="162" t="s">
        <v>39</v>
      </c>
      <c r="AU4" s="162"/>
      <c r="AV4" s="162" t="s">
        <v>40</v>
      </c>
      <c r="AW4" s="162"/>
      <c r="AX4" s="161" t="s">
        <v>209</v>
      </c>
      <c r="AY4" s="161"/>
      <c r="AZ4" s="161" t="s">
        <v>258</v>
      </c>
      <c r="BA4" s="161"/>
      <c r="BB4" s="161" t="s">
        <v>392</v>
      </c>
      <c r="BC4" s="161"/>
      <c r="BD4" s="161" t="s">
        <v>517</v>
      </c>
      <c r="BE4" s="161"/>
      <c r="BF4" s="161" t="s">
        <v>552</v>
      </c>
      <c r="BG4" s="161"/>
      <c r="BH4" s="161" t="s">
        <v>647</v>
      </c>
      <c r="BI4" s="161"/>
      <c r="BJ4" s="161" t="s">
        <v>733</v>
      </c>
      <c r="BK4" s="161"/>
      <c r="BL4" s="161" t="s">
        <v>789</v>
      </c>
      <c r="BM4" s="161"/>
      <c r="BN4" s="161" t="s">
        <v>833</v>
      </c>
      <c r="BO4" s="161"/>
      <c r="BP4" s="161" t="s">
        <v>866</v>
      </c>
      <c r="BQ4" s="161"/>
    </row>
    <row r="5" spans="1:69" ht="29.25" customHeight="1">
      <c r="A5" s="166"/>
      <c r="B5" s="137" t="s">
        <v>41</v>
      </c>
      <c r="C5" s="137" t="s">
        <v>42</v>
      </c>
      <c r="D5" s="137" t="s">
        <v>57</v>
      </c>
      <c r="E5" s="162"/>
      <c r="F5" s="162"/>
      <c r="G5" s="163"/>
      <c r="H5" s="140" t="s">
        <v>43</v>
      </c>
      <c r="I5" s="140" t="s">
        <v>44</v>
      </c>
      <c r="J5" s="140" t="s">
        <v>45</v>
      </c>
      <c r="K5" s="164"/>
      <c r="L5" s="163"/>
      <c r="M5" s="163"/>
      <c r="N5" s="162"/>
      <c r="O5" s="162"/>
      <c r="P5" s="162"/>
      <c r="Q5" s="162"/>
      <c r="R5" s="177"/>
      <c r="S5" s="163"/>
      <c r="T5" s="164"/>
      <c r="U5" s="163"/>
      <c r="V5" s="140" t="s">
        <v>28</v>
      </c>
      <c r="W5" s="140" t="s">
        <v>46</v>
      </c>
      <c r="X5" s="140" t="s">
        <v>47</v>
      </c>
      <c r="Y5" s="138" t="s">
        <v>48</v>
      </c>
      <c r="Z5" s="163"/>
      <c r="AA5" s="163"/>
      <c r="AB5" s="163"/>
      <c r="AC5" s="163"/>
      <c r="AD5" s="163"/>
      <c r="AE5" s="163"/>
      <c r="AF5" s="163"/>
      <c r="AG5" s="163"/>
      <c r="AH5" s="163"/>
      <c r="AI5" s="162"/>
      <c r="AJ5" s="173"/>
      <c r="AK5" s="162"/>
      <c r="AL5" s="162"/>
      <c r="AM5" s="162"/>
      <c r="AN5" s="173"/>
      <c r="AO5" s="162"/>
      <c r="AP5" s="162"/>
      <c r="AQ5" s="162"/>
      <c r="AR5" s="162"/>
      <c r="AS5" s="162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  <c r="BF5" s="7" t="s">
        <v>49</v>
      </c>
      <c r="BG5" s="5" t="s">
        <v>50</v>
      </c>
      <c r="BH5" s="7" t="s">
        <v>49</v>
      </c>
      <c r="BI5" s="5" t="s">
        <v>50</v>
      </c>
      <c r="BJ5" s="7" t="s">
        <v>49</v>
      </c>
      <c r="BK5" s="5" t="s">
        <v>50</v>
      </c>
      <c r="BL5" s="7" t="s">
        <v>49</v>
      </c>
      <c r="BM5" s="5" t="s">
        <v>50</v>
      </c>
      <c r="BN5" s="7" t="s">
        <v>49</v>
      </c>
      <c r="BO5" s="5" t="s">
        <v>50</v>
      </c>
      <c r="BP5" s="7" t="s">
        <v>49</v>
      </c>
      <c r="BQ5" s="5" t="s">
        <v>50</v>
      </c>
    </row>
    <row r="6" spans="1:69" ht="29.25" customHeight="1">
      <c r="A6" s="141"/>
      <c r="B6" s="137"/>
      <c r="C6" s="137"/>
      <c r="D6" s="137"/>
      <c r="E6" s="137"/>
      <c r="F6" s="137"/>
      <c r="G6" s="140"/>
      <c r="H6" s="140"/>
      <c r="I6" s="140"/>
      <c r="J6" s="17">
        <f>SUM(J7:J186)</f>
        <v>4251658970</v>
      </c>
      <c r="K6" s="138"/>
      <c r="L6" s="140"/>
      <c r="M6" s="20"/>
      <c r="N6" s="137"/>
      <c r="O6" s="137"/>
      <c r="P6" s="137"/>
      <c r="Q6" s="137"/>
      <c r="R6" s="59"/>
      <c r="S6" s="40"/>
      <c r="T6" s="138"/>
      <c r="U6" s="140"/>
      <c r="V6" s="140"/>
      <c r="W6" s="140"/>
      <c r="X6" s="40"/>
      <c r="Y6" s="138"/>
      <c r="Z6" s="140"/>
      <c r="AA6" s="140"/>
      <c r="AB6" s="140"/>
      <c r="AC6" s="140"/>
      <c r="AD6" s="140"/>
      <c r="AE6" s="140"/>
      <c r="AF6" s="140"/>
      <c r="AG6" s="17">
        <f>SUM(AG7:AG186)</f>
        <v>3965052880</v>
      </c>
      <c r="AH6" s="61">
        <f>SUM(AG6/J6)</f>
        <v>0.93258958631858468</v>
      </c>
      <c r="AI6" s="137"/>
      <c r="AJ6" s="48"/>
      <c r="AK6" s="137"/>
      <c r="AL6" s="137"/>
      <c r="AM6" s="137"/>
      <c r="AN6" s="139"/>
      <c r="AO6" s="137"/>
      <c r="AP6" s="14"/>
      <c r="AQ6" s="137"/>
      <c r="AR6" s="137"/>
      <c r="AS6" s="137"/>
      <c r="AT6" s="7"/>
      <c r="AU6" s="74"/>
      <c r="AV6" s="7"/>
      <c r="AW6" s="5"/>
      <c r="AX6" s="92"/>
      <c r="AY6" s="82"/>
      <c r="AZ6" s="92"/>
      <c r="BA6" s="82"/>
      <c r="BB6" s="92"/>
      <c r="BC6" s="82"/>
      <c r="BD6" s="92"/>
      <c r="BE6" s="82"/>
      <c r="BF6" s="92"/>
      <c r="BG6" s="82"/>
      <c r="BH6" s="92"/>
      <c r="BI6" s="82"/>
      <c r="BJ6" s="92"/>
      <c r="BK6" s="82"/>
      <c r="BL6" s="92"/>
      <c r="BM6" s="82"/>
      <c r="BN6" s="92"/>
      <c r="BO6" s="82"/>
      <c r="BP6" s="92"/>
      <c r="BQ6" s="82"/>
    </row>
    <row r="7" spans="1:69" ht="29.25" customHeight="1">
      <c r="A7" s="141">
        <v>1</v>
      </c>
      <c r="B7" s="137" t="s">
        <v>75</v>
      </c>
      <c r="C7" s="137" t="s">
        <v>76</v>
      </c>
      <c r="D7" s="1">
        <v>42370</v>
      </c>
      <c r="E7" s="137" t="s">
        <v>52</v>
      </c>
      <c r="F7" s="137" t="s">
        <v>120</v>
      </c>
      <c r="G7" s="140" t="s">
        <v>113</v>
      </c>
      <c r="H7" s="140" t="str">
        <f t="shared" ref="H7:H39" si="0">G7</f>
        <v>2016년도 한국만화영상진흥원 시설관리(시설, 경비, 미화) 용역</v>
      </c>
      <c r="I7" s="140" t="s">
        <v>114</v>
      </c>
      <c r="J7" s="18">
        <v>934560000</v>
      </c>
      <c r="K7" s="1">
        <v>42347</v>
      </c>
      <c r="L7" s="140" t="s">
        <v>115</v>
      </c>
      <c r="M7" s="20">
        <v>0.87744999999999995</v>
      </c>
      <c r="N7" s="137" t="s">
        <v>116</v>
      </c>
      <c r="O7" s="137" t="s">
        <v>117</v>
      </c>
      <c r="P7" s="137" t="s">
        <v>118</v>
      </c>
      <c r="Q7" s="137" t="s">
        <v>122</v>
      </c>
      <c r="R7" s="59">
        <f>J7</f>
        <v>934560000</v>
      </c>
      <c r="S7" s="42">
        <v>925628000</v>
      </c>
      <c r="T7" s="138">
        <v>42353</v>
      </c>
      <c r="U7" s="140">
        <v>735</v>
      </c>
      <c r="V7" s="140" t="s">
        <v>119</v>
      </c>
      <c r="W7" s="140" t="s">
        <v>123</v>
      </c>
      <c r="X7" s="42">
        <v>812312370</v>
      </c>
      <c r="Y7" s="138"/>
      <c r="Z7" s="140" t="s">
        <v>119</v>
      </c>
      <c r="AA7" s="137" t="s">
        <v>758</v>
      </c>
      <c r="AB7" s="140" t="s">
        <v>123</v>
      </c>
      <c r="AC7" s="140">
        <v>1</v>
      </c>
      <c r="AD7" s="1">
        <v>42370</v>
      </c>
      <c r="AE7" s="1">
        <v>42370</v>
      </c>
      <c r="AF7" s="1">
        <v>42735</v>
      </c>
      <c r="AG7" s="18">
        <v>812312370</v>
      </c>
      <c r="AH7" s="61">
        <f>SUM(AG7/S7)</f>
        <v>0.87757972965381337</v>
      </c>
      <c r="AI7" s="137"/>
      <c r="AJ7" s="48"/>
      <c r="AK7" s="137"/>
      <c r="AL7" s="137"/>
      <c r="AM7" s="137"/>
      <c r="AN7" s="139"/>
      <c r="AO7" s="137"/>
      <c r="AP7" s="14"/>
      <c r="AQ7" s="141" t="s">
        <v>103</v>
      </c>
      <c r="AR7" s="16"/>
      <c r="AS7" s="16"/>
      <c r="AT7" s="7"/>
      <c r="AU7" s="14"/>
      <c r="AV7" s="16"/>
      <c r="AW7" s="14"/>
      <c r="AX7" s="16">
        <v>42404</v>
      </c>
      <c r="AY7" s="84">
        <v>67692690</v>
      </c>
      <c r="AZ7" s="16">
        <v>42438</v>
      </c>
      <c r="BA7" s="84">
        <v>67692690</v>
      </c>
      <c r="BB7" s="16">
        <v>42465</v>
      </c>
      <c r="BC7" s="84">
        <v>67692690</v>
      </c>
      <c r="BD7" s="16">
        <v>42494</v>
      </c>
      <c r="BE7" s="84">
        <v>67692690</v>
      </c>
      <c r="BF7" s="16">
        <v>42529</v>
      </c>
      <c r="BG7" s="84">
        <v>67221630</v>
      </c>
      <c r="BH7" s="16">
        <v>42556</v>
      </c>
      <c r="BI7" s="84">
        <v>67692700</v>
      </c>
      <c r="BJ7" s="16">
        <v>42587</v>
      </c>
      <c r="BK7" s="84">
        <v>67692700</v>
      </c>
      <c r="BL7" s="16">
        <v>42618</v>
      </c>
      <c r="BM7" s="84">
        <v>67692700</v>
      </c>
      <c r="BN7" s="16">
        <v>42650</v>
      </c>
      <c r="BO7" s="84">
        <v>67692700</v>
      </c>
      <c r="BP7" s="16">
        <v>42677</v>
      </c>
      <c r="BQ7" s="84">
        <v>67692700</v>
      </c>
    </row>
    <row r="8" spans="1:69" ht="29.25" customHeight="1">
      <c r="A8" s="141">
        <v>2</v>
      </c>
      <c r="B8" s="137" t="s">
        <v>75</v>
      </c>
      <c r="C8" s="137" t="s">
        <v>76</v>
      </c>
      <c r="D8" s="1">
        <v>42373</v>
      </c>
      <c r="E8" s="137" t="s">
        <v>52</v>
      </c>
      <c r="F8" s="137" t="s">
        <v>60</v>
      </c>
      <c r="G8" s="140" t="s">
        <v>97</v>
      </c>
      <c r="H8" s="140" t="str">
        <f t="shared" si="0"/>
        <v>2016년도 승강기 및 에스컬레이터 유지보수</v>
      </c>
      <c r="I8" s="140" t="s">
        <v>98</v>
      </c>
      <c r="J8" s="18">
        <v>10977120</v>
      </c>
      <c r="K8" s="138"/>
      <c r="L8" s="140"/>
      <c r="M8" s="20"/>
      <c r="N8" s="137"/>
      <c r="O8" s="137"/>
      <c r="P8" s="137"/>
      <c r="Q8" s="137"/>
      <c r="R8" s="59"/>
      <c r="S8" s="40"/>
      <c r="T8" s="138"/>
      <c r="U8" s="140"/>
      <c r="V8" s="140"/>
      <c r="W8" s="140"/>
      <c r="X8" s="40"/>
      <c r="Y8" s="138"/>
      <c r="Z8" s="140" t="s">
        <v>100</v>
      </c>
      <c r="AA8" s="137" t="s">
        <v>101</v>
      </c>
      <c r="AB8" s="140" t="s">
        <v>102</v>
      </c>
      <c r="AC8" s="140"/>
      <c r="AD8" s="1">
        <v>42373</v>
      </c>
      <c r="AE8" s="1">
        <v>42373</v>
      </c>
      <c r="AF8" s="1">
        <v>42735</v>
      </c>
      <c r="AG8" s="18">
        <v>10686720</v>
      </c>
      <c r="AH8" s="61">
        <f t="shared" ref="AH8:AH39" si="1">SUM(AG8/J8)</f>
        <v>0.97354497354497349</v>
      </c>
      <c r="AI8" s="137"/>
      <c r="AJ8" s="48"/>
      <c r="AK8" s="137"/>
      <c r="AL8" s="137"/>
      <c r="AM8" s="137"/>
      <c r="AN8" s="139"/>
      <c r="AO8" s="137"/>
      <c r="AP8" s="14"/>
      <c r="AQ8" s="141" t="s">
        <v>216</v>
      </c>
      <c r="AR8" s="16"/>
      <c r="AS8" s="16"/>
      <c r="AT8" s="7"/>
      <c r="AU8" s="14"/>
      <c r="AV8" s="16"/>
      <c r="AW8" s="14"/>
      <c r="AX8" s="16">
        <v>42404</v>
      </c>
      <c r="AY8" s="84">
        <v>890560</v>
      </c>
      <c r="AZ8" s="16">
        <v>42433</v>
      </c>
      <c r="BA8" s="84">
        <v>890560</v>
      </c>
      <c r="BB8" s="16">
        <v>42465</v>
      </c>
      <c r="BC8" s="84">
        <v>890560</v>
      </c>
      <c r="BD8" s="16">
        <v>42499</v>
      </c>
      <c r="BE8" s="84">
        <v>890560</v>
      </c>
      <c r="BF8" s="16">
        <v>42529</v>
      </c>
      <c r="BG8" s="84">
        <v>890560</v>
      </c>
      <c r="BH8" s="16">
        <v>42555</v>
      </c>
      <c r="BI8" s="84">
        <v>890560</v>
      </c>
      <c r="BJ8" s="16">
        <v>42587</v>
      </c>
      <c r="BK8" s="84">
        <v>890560</v>
      </c>
      <c r="BL8" s="16">
        <v>42618</v>
      </c>
      <c r="BM8" s="84">
        <v>890560</v>
      </c>
      <c r="BN8" s="16">
        <v>42648</v>
      </c>
      <c r="BO8" s="84">
        <v>890560</v>
      </c>
      <c r="BP8" s="16">
        <v>42677</v>
      </c>
      <c r="BQ8" s="84">
        <v>890560</v>
      </c>
    </row>
    <row r="9" spans="1:69" ht="29.25" customHeight="1">
      <c r="A9" s="141">
        <v>3</v>
      </c>
      <c r="B9" s="137" t="s">
        <v>83</v>
      </c>
      <c r="C9" s="137" t="s">
        <v>84</v>
      </c>
      <c r="D9" s="1">
        <v>42374</v>
      </c>
      <c r="E9" s="137" t="s">
        <v>52</v>
      </c>
      <c r="F9" s="137" t="s">
        <v>60</v>
      </c>
      <c r="G9" s="140" t="s">
        <v>85</v>
      </c>
      <c r="H9" s="140" t="str">
        <f t="shared" si="0"/>
        <v>문화공감 3.0 카툰공감100 「시니어 만화교실」, 「만화시민기자양성교실」 운영 용역</v>
      </c>
      <c r="I9" s="140" t="s">
        <v>86</v>
      </c>
      <c r="J9" s="18">
        <v>20000000</v>
      </c>
      <c r="K9" s="138"/>
      <c r="L9" s="140"/>
      <c r="M9" s="20"/>
      <c r="N9" s="137"/>
      <c r="O9" s="137"/>
      <c r="P9" s="137"/>
      <c r="Q9" s="137"/>
      <c r="R9" s="59"/>
      <c r="S9" s="40"/>
      <c r="T9" s="138"/>
      <c r="U9" s="140"/>
      <c r="V9" s="140"/>
      <c r="W9" s="140"/>
      <c r="X9" s="40"/>
      <c r="Y9" s="138"/>
      <c r="Z9" s="140" t="s">
        <v>87</v>
      </c>
      <c r="AA9" s="137" t="s">
        <v>88</v>
      </c>
      <c r="AB9" s="140" t="s">
        <v>89</v>
      </c>
      <c r="AC9" s="140"/>
      <c r="AD9" s="1">
        <v>42376</v>
      </c>
      <c r="AE9" s="1">
        <v>42376</v>
      </c>
      <c r="AF9" s="1">
        <v>42490</v>
      </c>
      <c r="AG9" s="18">
        <v>19400000</v>
      </c>
      <c r="AH9" s="61">
        <f t="shared" si="1"/>
        <v>0.97</v>
      </c>
      <c r="AI9" s="137"/>
      <c r="AJ9" s="48"/>
      <c r="AK9" s="137"/>
      <c r="AL9" s="137"/>
      <c r="AM9" s="137"/>
      <c r="AN9" s="139"/>
      <c r="AO9" s="137"/>
      <c r="AP9" s="14"/>
      <c r="AQ9" s="141" t="str">
        <f>C9</f>
        <v>안윤선</v>
      </c>
      <c r="AR9" s="16">
        <v>42489</v>
      </c>
      <c r="AS9" s="16">
        <v>42489</v>
      </c>
      <c r="AT9" s="7"/>
      <c r="AU9" s="14"/>
      <c r="AV9" s="16">
        <v>42493</v>
      </c>
      <c r="AW9" s="14">
        <f>SUM(AG9-AU9)</f>
        <v>19400000</v>
      </c>
      <c r="AX9" s="92"/>
      <c r="AY9" s="82"/>
      <c r="AZ9" s="92"/>
      <c r="BA9" s="82"/>
      <c r="BB9" s="92"/>
      <c r="BC9" s="82"/>
      <c r="BD9" s="92"/>
      <c r="BE9" s="82"/>
      <c r="BF9" s="92"/>
      <c r="BG9" s="82"/>
      <c r="BH9" s="92"/>
      <c r="BI9" s="82"/>
      <c r="BJ9" s="92"/>
      <c r="BK9" s="82"/>
      <c r="BL9" s="92"/>
      <c r="BM9" s="82"/>
      <c r="BN9" s="92"/>
      <c r="BO9" s="82"/>
      <c r="BP9" s="92"/>
      <c r="BQ9" s="82"/>
    </row>
    <row r="10" spans="1:69" ht="29.25" customHeight="1">
      <c r="A10" s="141">
        <v>4</v>
      </c>
      <c r="B10" s="137" t="s">
        <v>58</v>
      </c>
      <c r="C10" s="137" t="s">
        <v>65</v>
      </c>
      <c r="D10" s="1">
        <v>42376</v>
      </c>
      <c r="E10" s="137" t="s">
        <v>52</v>
      </c>
      <c r="F10" s="137" t="s">
        <v>60</v>
      </c>
      <c r="G10" s="140" t="s">
        <v>61</v>
      </c>
      <c r="H10" s="140" t="str">
        <f t="shared" si="0"/>
        <v xml:space="preserve">「Webtoon Playground」 전시미디어 콘텐츠 제작 용역 </v>
      </c>
      <c r="I10" s="140" t="s">
        <v>62</v>
      </c>
      <c r="J10" s="18">
        <v>12100000</v>
      </c>
      <c r="K10" s="138"/>
      <c r="L10" s="140"/>
      <c r="M10" s="20"/>
      <c r="N10" s="137"/>
      <c r="O10" s="137"/>
      <c r="P10" s="137"/>
      <c r="Q10" s="137"/>
      <c r="R10" s="59"/>
      <c r="S10" s="40"/>
      <c r="T10" s="138"/>
      <c r="U10" s="140"/>
      <c r="V10" s="140"/>
      <c r="W10" s="140"/>
      <c r="X10" s="40"/>
      <c r="Y10" s="138"/>
      <c r="Z10" s="140" t="s">
        <v>63</v>
      </c>
      <c r="AA10" s="137" t="s">
        <v>64</v>
      </c>
      <c r="AB10" s="140" t="s">
        <v>59</v>
      </c>
      <c r="AC10" s="140"/>
      <c r="AD10" s="1">
        <v>42377</v>
      </c>
      <c r="AE10" s="1">
        <v>42380</v>
      </c>
      <c r="AF10" s="1">
        <v>42400</v>
      </c>
      <c r="AG10" s="18">
        <v>11000000</v>
      </c>
      <c r="AH10" s="61">
        <f t="shared" si="1"/>
        <v>0.90909090909090906</v>
      </c>
      <c r="AI10" s="137"/>
      <c r="AJ10" s="48"/>
      <c r="AK10" s="137"/>
      <c r="AL10" s="137"/>
      <c r="AM10" s="137"/>
      <c r="AN10" s="139"/>
      <c r="AO10" s="137"/>
      <c r="AP10" s="14"/>
      <c r="AQ10" s="141" t="str">
        <f>C10</f>
        <v>박은주</v>
      </c>
      <c r="AR10" s="16">
        <v>42400</v>
      </c>
      <c r="AS10" s="16">
        <v>42404</v>
      </c>
      <c r="AT10" s="7"/>
      <c r="AU10" s="14"/>
      <c r="AV10" s="16">
        <v>42405</v>
      </c>
      <c r="AW10" s="14">
        <f>SUM(AG10-AU10)</f>
        <v>11000000</v>
      </c>
      <c r="AX10" s="92"/>
      <c r="AY10" s="82"/>
      <c r="AZ10" s="92"/>
      <c r="BA10" s="82"/>
      <c r="BB10" s="92"/>
      <c r="BC10" s="82"/>
      <c r="BD10" s="92"/>
      <c r="BE10" s="82"/>
      <c r="BF10" s="92"/>
      <c r="BG10" s="82"/>
      <c r="BH10" s="92"/>
      <c r="BI10" s="82"/>
      <c r="BJ10" s="92"/>
      <c r="BK10" s="82"/>
      <c r="BL10" s="92"/>
      <c r="BM10" s="82"/>
      <c r="BN10" s="92"/>
      <c r="BO10" s="82"/>
      <c r="BP10" s="92"/>
      <c r="BQ10" s="82"/>
    </row>
    <row r="11" spans="1:69" ht="29.25" customHeight="1">
      <c r="A11" s="141">
        <v>5</v>
      </c>
      <c r="B11" s="137" t="s">
        <v>58</v>
      </c>
      <c r="C11" s="137" t="s">
        <v>65</v>
      </c>
      <c r="D11" s="1">
        <v>42376</v>
      </c>
      <c r="E11" s="137" t="s">
        <v>52</v>
      </c>
      <c r="F11" s="137" t="s">
        <v>60</v>
      </c>
      <c r="G11" s="140" t="s">
        <v>78</v>
      </c>
      <c r="H11" s="140" t="str">
        <f t="shared" si="0"/>
        <v>「Webtoon Playground」 전시 설치 용역</v>
      </c>
      <c r="I11" s="140" t="s">
        <v>79</v>
      </c>
      <c r="J11" s="18">
        <v>19800000</v>
      </c>
      <c r="K11" s="138"/>
      <c r="L11" s="140"/>
      <c r="M11" s="20"/>
      <c r="N11" s="137"/>
      <c r="O11" s="137"/>
      <c r="P11" s="137"/>
      <c r="Q11" s="137"/>
      <c r="R11" s="59"/>
      <c r="S11" s="40"/>
      <c r="T11" s="138"/>
      <c r="U11" s="140"/>
      <c r="V11" s="140"/>
      <c r="W11" s="140"/>
      <c r="X11" s="40"/>
      <c r="Y11" s="138"/>
      <c r="Z11" s="140" t="s">
        <v>80</v>
      </c>
      <c r="AA11" s="137" t="s">
        <v>81</v>
      </c>
      <c r="AB11" s="140" t="s">
        <v>82</v>
      </c>
      <c r="AC11" s="140"/>
      <c r="AD11" s="1">
        <v>42377</v>
      </c>
      <c r="AE11" s="1">
        <v>42380</v>
      </c>
      <c r="AF11" s="1">
        <v>42426</v>
      </c>
      <c r="AG11" s="18">
        <v>19500000</v>
      </c>
      <c r="AH11" s="61">
        <f t="shared" si="1"/>
        <v>0.98484848484848486</v>
      </c>
      <c r="AI11" s="137"/>
      <c r="AJ11" s="48"/>
      <c r="AK11" s="137"/>
      <c r="AL11" s="137"/>
      <c r="AM11" s="137"/>
      <c r="AN11" s="139"/>
      <c r="AO11" s="137"/>
      <c r="AP11" s="14"/>
      <c r="AQ11" s="141" t="str">
        <f>C11</f>
        <v>박은주</v>
      </c>
      <c r="AR11" s="16">
        <v>42426</v>
      </c>
      <c r="AS11" s="16">
        <v>42426</v>
      </c>
      <c r="AT11" s="7"/>
      <c r="AU11" s="14"/>
      <c r="AV11" s="16">
        <v>42433</v>
      </c>
      <c r="AW11" s="14">
        <f>SUM(AG11-AU11)</f>
        <v>19500000</v>
      </c>
      <c r="AX11" s="92"/>
      <c r="AY11" s="82"/>
      <c r="AZ11" s="92"/>
      <c r="BA11" s="82"/>
      <c r="BB11" s="92"/>
      <c r="BC11" s="82"/>
      <c r="BD11" s="92"/>
      <c r="BE11" s="82"/>
      <c r="BF11" s="92"/>
      <c r="BG11" s="82"/>
      <c r="BH11" s="92"/>
      <c r="BI11" s="82"/>
      <c r="BJ11" s="92"/>
      <c r="BK11" s="82"/>
      <c r="BL11" s="92"/>
      <c r="BM11" s="82"/>
      <c r="BN11" s="92"/>
      <c r="BO11" s="82"/>
      <c r="BP11" s="92"/>
      <c r="BQ11" s="82"/>
    </row>
    <row r="12" spans="1:69" ht="29.25" customHeight="1">
      <c r="A12" s="141">
        <v>6</v>
      </c>
      <c r="B12" s="137" t="s">
        <v>58</v>
      </c>
      <c r="C12" s="137" t="s">
        <v>65</v>
      </c>
      <c r="D12" s="1">
        <v>42376</v>
      </c>
      <c r="E12" s="137" t="s">
        <v>52</v>
      </c>
      <c r="F12" s="137" t="s">
        <v>60</v>
      </c>
      <c r="G12" s="140" t="s">
        <v>70</v>
      </c>
      <c r="H12" s="140" t="str">
        <f t="shared" si="0"/>
        <v>「Webtoon Playground」 홍보물 제작 용역</v>
      </c>
      <c r="I12" s="140" t="s">
        <v>71</v>
      </c>
      <c r="J12" s="18">
        <v>15950000</v>
      </c>
      <c r="K12" s="138"/>
      <c r="L12" s="140"/>
      <c r="M12" s="20"/>
      <c r="N12" s="137"/>
      <c r="O12" s="137"/>
      <c r="P12" s="137"/>
      <c r="Q12" s="137"/>
      <c r="R12" s="59"/>
      <c r="S12" s="40"/>
      <c r="T12" s="138"/>
      <c r="U12" s="140"/>
      <c r="V12" s="140"/>
      <c r="W12" s="140"/>
      <c r="X12" s="40"/>
      <c r="Y12" s="138"/>
      <c r="Z12" s="140" t="s">
        <v>72</v>
      </c>
      <c r="AA12" s="137" t="s">
        <v>73</v>
      </c>
      <c r="AB12" s="140" t="s">
        <v>74</v>
      </c>
      <c r="AC12" s="140"/>
      <c r="AD12" s="1">
        <v>42380</v>
      </c>
      <c r="AE12" s="1">
        <v>42380</v>
      </c>
      <c r="AF12" s="1">
        <v>42400</v>
      </c>
      <c r="AG12" s="18">
        <v>13500000</v>
      </c>
      <c r="AH12" s="61">
        <f t="shared" si="1"/>
        <v>0.84639498432601878</v>
      </c>
      <c r="AI12" s="137"/>
      <c r="AJ12" s="48"/>
      <c r="AK12" s="137"/>
      <c r="AL12" s="137"/>
      <c r="AM12" s="137"/>
      <c r="AN12" s="139"/>
      <c r="AO12" s="137"/>
      <c r="AP12" s="14"/>
      <c r="AQ12" s="141" t="str">
        <f>C12</f>
        <v>박은주</v>
      </c>
      <c r="AR12" s="16">
        <v>42400</v>
      </c>
      <c r="AS12" s="16">
        <v>42404</v>
      </c>
      <c r="AT12" s="7"/>
      <c r="AU12" s="14"/>
      <c r="AV12" s="16">
        <v>42405</v>
      </c>
      <c r="AW12" s="14">
        <f>SUM(AG12-AU12)</f>
        <v>13500000</v>
      </c>
      <c r="AX12" s="92"/>
      <c r="AY12" s="82"/>
      <c r="AZ12" s="92"/>
      <c r="BA12" s="82"/>
      <c r="BB12" s="92"/>
      <c r="BC12" s="82"/>
      <c r="BD12" s="92"/>
      <c r="BE12" s="82"/>
      <c r="BF12" s="92"/>
      <c r="BG12" s="82"/>
      <c r="BH12" s="92"/>
      <c r="BI12" s="82"/>
      <c r="BJ12" s="92"/>
      <c r="BK12" s="82"/>
      <c r="BL12" s="92"/>
      <c r="BM12" s="82"/>
      <c r="BN12" s="92"/>
      <c r="BO12" s="82"/>
      <c r="BP12" s="92"/>
      <c r="BQ12" s="82"/>
    </row>
    <row r="13" spans="1:69" ht="29.25" customHeight="1">
      <c r="A13" s="141">
        <v>7</v>
      </c>
      <c r="B13" s="137" t="s">
        <v>58</v>
      </c>
      <c r="C13" s="137" t="s">
        <v>65</v>
      </c>
      <c r="D13" s="1">
        <v>42376</v>
      </c>
      <c r="E13" s="137" t="s">
        <v>52</v>
      </c>
      <c r="F13" s="137" t="s">
        <v>60</v>
      </c>
      <c r="G13" s="140" t="s">
        <v>69</v>
      </c>
      <c r="H13" s="140" t="str">
        <f t="shared" si="0"/>
        <v>「Webtoon Playground」 컨퍼런스 운용 용역</v>
      </c>
      <c r="I13" s="140" t="s">
        <v>66</v>
      </c>
      <c r="J13" s="18">
        <v>20040000</v>
      </c>
      <c r="K13" s="138"/>
      <c r="L13" s="140"/>
      <c r="M13" s="20"/>
      <c r="N13" s="137"/>
      <c r="O13" s="137"/>
      <c r="P13" s="137"/>
      <c r="Q13" s="137"/>
      <c r="R13" s="59"/>
      <c r="S13" s="40"/>
      <c r="T13" s="138"/>
      <c r="U13" s="140"/>
      <c r="V13" s="140"/>
      <c r="W13" s="140"/>
      <c r="X13" s="40"/>
      <c r="Y13" s="138"/>
      <c r="Z13" s="140" t="s">
        <v>343</v>
      </c>
      <c r="AA13" s="137" t="s">
        <v>67</v>
      </c>
      <c r="AB13" s="140" t="s">
        <v>68</v>
      </c>
      <c r="AC13" s="140"/>
      <c r="AD13" s="1">
        <v>42380</v>
      </c>
      <c r="AE13" s="1">
        <v>42380</v>
      </c>
      <c r="AF13" s="1">
        <v>42426</v>
      </c>
      <c r="AG13" s="18">
        <v>19000000</v>
      </c>
      <c r="AH13" s="61">
        <f t="shared" si="1"/>
        <v>0.94810379241516962</v>
      </c>
      <c r="AI13" s="137"/>
      <c r="AJ13" s="48"/>
      <c r="AK13" s="137"/>
      <c r="AL13" s="137"/>
      <c r="AM13" s="137"/>
      <c r="AN13" s="139"/>
      <c r="AO13" s="137"/>
      <c r="AP13" s="14"/>
      <c r="AQ13" s="141" t="str">
        <f>C13</f>
        <v>박은주</v>
      </c>
      <c r="AR13" s="16">
        <v>42426</v>
      </c>
      <c r="AS13" s="16">
        <v>42426</v>
      </c>
      <c r="AT13" s="7"/>
      <c r="AU13" s="14"/>
      <c r="AV13" s="16">
        <v>42433</v>
      </c>
      <c r="AW13" s="14">
        <f>SUM(AG13-AU13)</f>
        <v>19000000</v>
      </c>
      <c r="AX13" s="92"/>
      <c r="AY13" s="82"/>
      <c r="AZ13" s="92"/>
      <c r="BA13" s="82"/>
      <c r="BB13" s="92"/>
      <c r="BC13" s="82"/>
      <c r="BD13" s="92"/>
      <c r="BE13" s="82"/>
      <c r="BF13" s="92"/>
      <c r="BG13" s="82"/>
      <c r="BH13" s="92"/>
      <c r="BI13" s="82"/>
      <c r="BJ13" s="92"/>
      <c r="BK13" s="82"/>
      <c r="BL13" s="92"/>
      <c r="BM13" s="82"/>
      <c r="BN13" s="92"/>
      <c r="BO13" s="82"/>
      <c r="BP13" s="92"/>
      <c r="BQ13" s="82"/>
    </row>
    <row r="14" spans="1:69" ht="29.25" customHeight="1">
      <c r="A14" s="141">
        <v>8</v>
      </c>
      <c r="B14" s="137" t="s">
        <v>75</v>
      </c>
      <c r="C14" s="137" t="s">
        <v>76</v>
      </c>
      <c r="D14" s="1">
        <v>42374</v>
      </c>
      <c r="E14" s="137" t="s">
        <v>52</v>
      </c>
      <c r="F14" s="137" t="s">
        <v>121</v>
      </c>
      <c r="G14" s="140" t="s">
        <v>77</v>
      </c>
      <c r="H14" s="140" t="str">
        <f t="shared" si="0"/>
        <v>2016년도 정보통신시스템 유지보수 용역</v>
      </c>
      <c r="I14" s="140" t="s">
        <v>99</v>
      </c>
      <c r="J14" s="18">
        <v>15612000</v>
      </c>
      <c r="K14" s="138"/>
      <c r="L14" s="140"/>
      <c r="M14" s="20"/>
      <c r="N14" s="137"/>
      <c r="O14" s="137"/>
      <c r="P14" s="137"/>
      <c r="Q14" s="137"/>
      <c r="R14" s="59"/>
      <c r="S14" s="40"/>
      <c r="T14" s="138"/>
      <c r="U14" s="140"/>
      <c r="V14" s="140"/>
      <c r="W14" s="140"/>
      <c r="X14" s="40"/>
      <c r="Y14" s="138"/>
      <c r="Z14" s="140" t="s">
        <v>213</v>
      </c>
      <c r="AA14" s="137" t="s">
        <v>214</v>
      </c>
      <c r="AB14" s="140" t="s">
        <v>215</v>
      </c>
      <c r="AC14" s="140"/>
      <c r="AD14" s="1">
        <v>42381</v>
      </c>
      <c r="AE14" s="1">
        <v>42381</v>
      </c>
      <c r="AF14" s="1">
        <v>42735</v>
      </c>
      <c r="AG14" s="18">
        <v>14050000</v>
      </c>
      <c r="AH14" s="61">
        <f t="shared" si="1"/>
        <v>0.89994875736612867</v>
      </c>
      <c r="AI14" s="137"/>
      <c r="AJ14" s="48"/>
      <c r="AK14" s="137"/>
      <c r="AL14" s="137"/>
      <c r="AM14" s="137"/>
      <c r="AN14" s="139"/>
      <c r="AO14" s="137"/>
      <c r="AP14" s="14"/>
      <c r="AQ14" s="141" t="s">
        <v>216</v>
      </c>
      <c r="AR14" s="16"/>
      <c r="AS14" s="16"/>
      <c r="AT14" s="7"/>
      <c r="AU14" s="14"/>
      <c r="AV14" s="16"/>
      <c r="AW14" s="14"/>
      <c r="AX14" s="16">
        <v>42404</v>
      </c>
      <c r="AY14" s="84">
        <v>1170830</v>
      </c>
      <c r="AZ14" s="16">
        <v>42431</v>
      </c>
      <c r="BA14" s="84">
        <v>1170830</v>
      </c>
      <c r="BB14" s="16">
        <v>42465</v>
      </c>
      <c r="BC14" s="84">
        <v>1170830</v>
      </c>
      <c r="BD14" s="16">
        <v>42493</v>
      </c>
      <c r="BE14" s="84">
        <v>1170830</v>
      </c>
      <c r="BF14" s="16">
        <v>42529</v>
      </c>
      <c r="BG14" s="84">
        <v>1170830</v>
      </c>
      <c r="BH14" s="16">
        <v>42556</v>
      </c>
      <c r="BI14" s="84">
        <v>1170830</v>
      </c>
      <c r="BJ14" s="16">
        <v>42587</v>
      </c>
      <c r="BK14" s="84">
        <v>1170830</v>
      </c>
      <c r="BL14" s="16">
        <v>42618</v>
      </c>
      <c r="BM14" s="84">
        <v>1170830</v>
      </c>
      <c r="BN14" s="16">
        <v>42648</v>
      </c>
      <c r="BO14" s="84">
        <v>1170830</v>
      </c>
      <c r="BP14" s="16">
        <v>42676</v>
      </c>
      <c r="BQ14" s="84">
        <v>1170830</v>
      </c>
    </row>
    <row r="15" spans="1:69" ht="29.25" customHeight="1">
      <c r="A15" s="141">
        <v>9</v>
      </c>
      <c r="B15" s="137" t="s">
        <v>75</v>
      </c>
      <c r="C15" s="137" t="s">
        <v>103</v>
      </c>
      <c r="D15" s="1">
        <v>42374</v>
      </c>
      <c r="E15" s="137" t="s">
        <v>52</v>
      </c>
      <c r="F15" s="137" t="s">
        <v>147</v>
      </c>
      <c r="G15" s="140" t="s">
        <v>104</v>
      </c>
      <c r="H15" s="140" t="str">
        <f t="shared" si="0"/>
        <v>2016년도 통합홈페이지 유지보수 용역</v>
      </c>
      <c r="I15" s="140" t="s">
        <v>105</v>
      </c>
      <c r="J15" s="18">
        <v>12000000</v>
      </c>
      <c r="K15" s="138"/>
      <c r="L15" s="140"/>
      <c r="M15" s="20"/>
      <c r="N15" s="137"/>
      <c r="O15" s="137"/>
      <c r="P15" s="137"/>
      <c r="Q15" s="137"/>
      <c r="R15" s="59"/>
      <c r="S15" s="40"/>
      <c r="T15" s="138"/>
      <c r="U15" s="140"/>
      <c r="V15" s="140"/>
      <c r="W15" s="140"/>
      <c r="X15" s="40"/>
      <c r="Y15" s="138"/>
      <c r="Z15" s="140" t="s">
        <v>106</v>
      </c>
      <c r="AA15" s="137" t="s">
        <v>915</v>
      </c>
      <c r="AB15" s="140" t="s">
        <v>107</v>
      </c>
      <c r="AC15" s="140"/>
      <c r="AD15" s="1">
        <v>42381</v>
      </c>
      <c r="AE15" s="1">
        <v>42381</v>
      </c>
      <c r="AF15" s="1">
        <v>42735</v>
      </c>
      <c r="AG15" s="18">
        <v>11040000</v>
      </c>
      <c r="AH15" s="61">
        <f t="shared" si="1"/>
        <v>0.92</v>
      </c>
      <c r="AI15" s="137"/>
      <c r="AJ15" s="48"/>
      <c r="AK15" s="137"/>
      <c r="AL15" s="137"/>
      <c r="AM15" s="137"/>
      <c r="AN15" s="139"/>
      <c r="AO15" s="137"/>
      <c r="AP15" s="14"/>
      <c r="AQ15" s="141" t="str">
        <f t="shared" ref="AQ15:AQ20" si="2">C15</f>
        <v>이인철</v>
      </c>
      <c r="AR15" s="16"/>
      <c r="AS15" s="16"/>
      <c r="AT15" s="7"/>
      <c r="AU15" s="14"/>
      <c r="AV15" s="16"/>
      <c r="AW15" s="14"/>
      <c r="AX15" s="16">
        <v>42404</v>
      </c>
      <c r="AY15" s="84">
        <v>920000</v>
      </c>
      <c r="AZ15" s="16">
        <v>42431</v>
      </c>
      <c r="BA15" s="84">
        <v>920000</v>
      </c>
      <c r="BB15" s="16">
        <v>42465</v>
      </c>
      <c r="BC15" s="84">
        <v>920000</v>
      </c>
      <c r="BD15" s="16">
        <v>42493</v>
      </c>
      <c r="BE15" s="84">
        <v>920000</v>
      </c>
      <c r="BF15" s="16">
        <v>42529</v>
      </c>
      <c r="BG15" s="84">
        <v>920000</v>
      </c>
      <c r="BH15" s="16">
        <v>42559</v>
      </c>
      <c r="BI15" s="84">
        <v>920000</v>
      </c>
      <c r="BJ15" s="16">
        <v>42587</v>
      </c>
      <c r="BK15" s="84">
        <v>920000</v>
      </c>
      <c r="BL15" s="16">
        <v>42619</v>
      </c>
      <c r="BM15" s="84">
        <v>920000</v>
      </c>
      <c r="BN15" s="16">
        <v>42654</v>
      </c>
      <c r="BO15" s="84">
        <v>920000</v>
      </c>
      <c r="BP15" s="16">
        <v>42677</v>
      </c>
      <c r="BQ15" s="84">
        <v>920000</v>
      </c>
    </row>
    <row r="16" spans="1:69" ht="29.25" customHeight="1">
      <c r="A16" s="141">
        <v>10</v>
      </c>
      <c r="B16" s="137" t="s">
        <v>75</v>
      </c>
      <c r="C16" s="137" t="s">
        <v>103</v>
      </c>
      <c r="D16" s="1">
        <v>42374</v>
      </c>
      <c r="E16" s="137" t="s">
        <v>52</v>
      </c>
      <c r="F16" s="137" t="s">
        <v>147</v>
      </c>
      <c r="G16" s="140" t="s">
        <v>108</v>
      </c>
      <c r="H16" s="140" t="str">
        <f t="shared" si="0"/>
        <v>2016년도 그룹웨어 시스템 유지보수 용역</v>
      </c>
      <c r="I16" s="140" t="s">
        <v>109</v>
      </c>
      <c r="J16" s="18">
        <v>14400000</v>
      </c>
      <c r="K16" s="138"/>
      <c r="L16" s="140"/>
      <c r="M16" s="20"/>
      <c r="N16" s="137"/>
      <c r="O16" s="137"/>
      <c r="P16" s="137"/>
      <c r="Q16" s="137"/>
      <c r="R16" s="59"/>
      <c r="S16" s="40"/>
      <c r="T16" s="138"/>
      <c r="U16" s="140"/>
      <c r="V16" s="140"/>
      <c r="W16" s="140"/>
      <c r="X16" s="40"/>
      <c r="Y16" s="138"/>
      <c r="Z16" s="140" t="s">
        <v>110</v>
      </c>
      <c r="AA16" s="137" t="s">
        <v>111</v>
      </c>
      <c r="AB16" s="140" t="s">
        <v>112</v>
      </c>
      <c r="AC16" s="140"/>
      <c r="AD16" s="1">
        <v>42382</v>
      </c>
      <c r="AE16" s="1">
        <v>42382</v>
      </c>
      <c r="AF16" s="1">
        <v>42735</v>
      </c>
      <c r="AG16" s="18">
        <v>13536000</v>
      </c>
      <c r="AH16" s="61">
        <f t="shared" si="1"/>
        <v>0.94</v>
      </c>
      <c r="AI16" s="137"/>
      <c r="AJ16" s="48"/>
      <c r="AK16" s="137"/>
      <c r="AL16" s="137"/>
      <c r="AM16" s="137"/>
      <c r="AN16" s="139"/>
      <c r="AO16" s="137"/>
      <c r="AP16" s="14"/>
      <c r="AQ16" s="141" t="str">
        <f t="shared" si="2"/>
        <v>이인철</v>
      </c>
      <c r="AR16" s="16"/>
      <c r="AS16" s="16"/>
      <c r="AT16" s="7"/>
      <c r="AU16" s="14"/>
      <c r="AV16" s="16"/>
      <c r="AW16" s="14"/>
      <c r="AX16" s="16">
        <v>42404</v>
      </c>
      <c r="AY16" s="84">
        <v>1128000</v>
      </c>
      <c r="AZ16" s="16">
        <v>42438</v>
      </c>
      <c r="BA16" s="84">
        <v>1128000</v>
      </c>
      <c r="BB16" s="16">
        <v>42468</v>
      </c>
      <c r="BC16" s="84">
        <v>1128000</v>
      </c>
      <c r="BD16" s="16">
        <v>42493</v>
      </c>
      <c r="BE16" s="84">
        <v>1128000</v>
      </c>
      <c r="BF16" s="16">
        <v>42529</v>
      </c>
      <c r="BG16" s="84">
        <v>1128000</v>
      </c>
      <c r="BH16" s="16">
        <v>42559</v>
      </c>
      <c r="BI16" s="84">
        <v>1128000</v>
      </c>
      <c r="BJ16" s="16">
        <v>42587</v>
      </c>
      <c r="BK16" s="84">
        <v>1128000</v>
      </c>
      <c r="BL16" s="16">
        <v>42618</v>
      </c>
      <c r="BM16" s="84">
        <v>1128000</v>
      </c>
      <c r="BN16" s="16">
        <v>42648</v>
      </c>
      <c r="BO16" s="84">
        <v>1128000</v>
      </c>
      <c r="BP16" s="16">
        <v>42677</v>
      </c>
      <c r="BQ16" s="84">
        <v>1128000</v>
      </c>
    </row>
    <row r="17" spans="1:69" ht="29.25" customHeight="1">
      <c r="A17" s="141">
        <v>11</v>
      </c>
      <c r="B17" s="137" t="s">
        <v>441</v>
      </c>
      <c r="C17" s="137" t="s">
        <v>90</v>
      </c>
      <c r="D17" s="1">
        <v>42380</v>
      </c>
      <c r="E17" s="137" t="s">
        <v>91</v>
      </c>
      <c r="F17" s="137" t="s">
        <v>60</v>
      </c>
      <c r="G17" s="140" t="s">
        <v>92</v>
      </c>
      <c r="H17" s="140" t="str">
        <f t="shared" si="0"/>
        <v>지역문화(만화, 애니) 콘텐츠 활용 만화문화상품(오르골) 제작</v>
      </c>
      <c r="I17" s="140" t="s">
        <v>93</v>
      </c>
      <c r="J17" s="18">
        <v>5220000</v>
      </c>
      <c r="K17" s="138"/>
      <c r="L17" s="140"/>
      <c r="M17" s="20"/>
      <c r="N17" s="137"/>
      <c r="O17" s="137"/>
      <c r="P17" s="137"/>
      <c r="Q17" s="137"/>
      <c r="R17" s="59"/>
      <c r="S17" s="40"/>
      <c r="T17" s="138"/>
      <c r="U17" s="140"/>
      <c r="V17" s="140"/>
      <c r="W17" s="140"/>
      <c r="X17" s="40"/>
      <c r="Y17" s="138"/>
      <c r="Z17" s="140" t="s">
        <v>94</v>
      </c>
      <c r="AA17" s="137" t="s">
        <v>95</v>
      </c>
      <c r="AB17" s="140" t="s">
        <v>96</v>
      </c>
      <c r="AC17" s="140"/>
      <c r="AD17" s="1">
        <v>42382</v>
      </c>
      <c r="AE17" s="1"/>
      <c r="AF17" s="1">
        <v>42419</v>
      </c>
      <c r="AG17" s="18">
        <v>4820000</v>
      </c>
      <c r="AH17" s="61">
        <f t="shared" si="1"/>
        <v>0.92337164750957856</v>
      </c>
      <c r="AI17" s="137"/>
      <c r="AJ17" s="48"/>
      <c r="AK17" s="137"/>
      <c r="AL17" s="137"/>
      <c r="AM17" s="137"/>
      <c r="AN17" s="139"/>
      <c r="AO17" s="137"/>
      <c r="AP17" s="14"/>
      <c r="AQ17" s="141" t="str">
        <f t="shared" si="2"/>
        <v>배은영</v>
      </c>
      <c r="AR17" s="16">
        <v>42395</v>
      </c>
      <c r="AS17" s="16">
        <v>42395</v>
      </c>
      <c r="AT17" s="7"/>
      <c r="AU17" s="14"/>
      <c r="AV17" s="16">
        <v>42396</v>
      </c>
      <c r="AW17" s="14">
        <f>SUM(AG17-AU17)</f>
        <v>4820000</v>
      </c>
      <c r="AX17" s="92"/>
      <c r="AY17" s="82"/>
      <c r="AZ17" s="92"/>
      <c r="BA17" s="82"/>
      <c r="BB17" s="92"/>
      <c r="BC17" s="82"/>
      <c r="BD17" s="92"/>
      <c r="BE17" s="82"/>
      <c r="BF17" s="92"/>
      <c r="BG17" s="82"/>
      <c r="BH17" s="92"/>
      <c r="BI17" s="82"/>
      <c r="BJ17" s="92"/>
      <c r="BK17" s="82"/>
      <c r="BL17" s="92"/>
      <c r="BM17" s="82"/>
      <c r="BN17" s="92"/>
      <c r="BO17" s="82"/>
      <c r="BP17" s="92"/>
      <c r="BQ17" s="82"/>
    </row>
    <row r="18" spans="1:69" ht="29.25" customHeight="1">
      <c r="A18" s="141">
        <v>12</v>
      </c>
      <c r="B18" s="137" t="s">
        <v>441</v>
      </c>
      <c r="C18" s="137" t="s">
        <v>90</v>
      </c>
      <c r="D18" s="1">
        <v>42380</v>
      </c>
      <c r="E18" s="137" t="s">
        <v>91</v>
      </c>
      <c r="F18" s="137" t="s">
        <v>60</v>
      </c>
      <c r="G18" s="140" t="s">
        <v>124</v>
      </c>
      <c r="H18" s="140" t="str">
        <f t="shared" si="0"/>
        <v>지역문화(만화, 애니) 콘텐츠 활용 만화문화상품(넥타이) 제작</v>
      </c>
      <c r="I18" s="140" t="s">
        <v>125</v>
      </c>
      <c r="J18" s="18">
        <v>8130000</v>
      </c>
      <c r="K18" s="138"/>
      <c r="L18" s="140"/>
      <c r="M18" s="20"/>
      <c r="N18" s="137"/>
      <c r="O18" s="137"/>
      <c r="P18" s="137"/>
      <c r="Q18" s="137"/>
      <c r="R18" s="59"/>
      <c r="S18" s="40"/>
      <c r="T18" s="138"/>
      <c r="U18" s="140"/>
      <c r="V18" s="140"/>
      <c r="W18" s="140"/>
      <c r="X18" s="40"/>
      <c r="Y18" s="138"/>
      <c r="Z18" s="140" t="s">
        <v>126</v>
      </c>
      <c r="AA18" s="137" t="s">
        <v>127</v>
      </c>
      <c r="AB18" s="140" t="s">
        <v>128</v>
      </c>
      <c r="AC18" s="140"/>
      <c r="AD18" s="1">
        <v>42383</v>
      </c>
      <c r="AE18" s="1"/>
      <c r="AF18" s="1">
        <v>42419</v>
      </c>
      <c r="AG18" s="18">
        <v>7909000</v>
      </c>
      <c r="AH18" s="61">
        <f t="shared" si="1"/>
        <v>0.97281672816728171</v>
      </c>
      <c r="AI18" s="137"/>
      <c r="AJ18" s="48"/>
      <c r="AK18" s="137"/>
      <c r="AL18" s="137"/>
      <c r="AM18" s="137"/>
      <c r="AN18" s="139"/>
      <c r="AO18" s="137"/>
      <c r="AP18" s="14"/>
      <c r="AQ18" s="141" t="str">
        <f t="shared" si="2"/>
        <v>배은영</v>
      </c>
      <c r="AR18" s="16">
        <v>42419</v>
      </c>
      <c r="AS18" s="16">
        <v>42419</v>
      </c>
      <c r="AT18" s="7"/>
      <c r="AU18" s="14"/>
      <c r="AV18" s="16">
        <v>42422</v>
      </c>
      <c r="AW18" s="14">
        <f>SUM(AG18-AU18)</f>
        <v>7909000</v>
      </c>
      <c r="AX18" s="92"/>
      <c r="AY18" s="82"/>
      <c r="AZ18" s="92"/>
      <c r="BA18" s="82"/>
      <c r="BB18" s="92"/>
      <c r="BC18" s="82"/>
      <c r="BD18" s="92"/>
      <c r="BE18" s="82"/>
      <c r="BF18" s="92"/>
      <c r="BG18" s="82"/>
      <c r="BH18" s="92"/>
      <c r="BI18" s="82"/>
      <c r="BJ18" s="92"/>
      <c r="BK18" s="82"/>
      <c r="BL18" s="92"/>
      <c r="BM18" s="82"/>
      <c r="BN18" s="92"/>
      <c r="BO18" s="82"/>
      <c r="BP18" s="92"/>
      <c r="BQ18" s="82"/>
    </row>
    <row r="19" spans="1:69" ht="29.25" customHeight="1">
      <c r="A19" s="141">
        <v>13</v>
      </c>
      <c r="B19" s="137" t="s">
        <v>153</v>
      </c>
      <c r="C19" s="137" t="s">
        <v>154</v>
      </c>
      <c r="D19" s="1">
        <v>42383</v>
      </c>
      <c r="E19" s="137" t="s">
        <v>91</v>
      </c>
      <c r="F19" s="137" t="s">
        <v>60</v>
      </c>
      <c r="G19" s="140" t="s">
        <v>155</v>
      </c>
      <c r="H19" s="140" t="str">
        <f t="shared" si="0"/>
        <v>문화부 방문(2106년 예산 및 사업 논의)에 따른 기념품 구입</v>
      </c>
      <c r="I19" s="140" t="s">
        <v>157</v>
      </c>
      <c r="J19" s="18">
        <v>130000</v>
      </c>
      <c r="K19" s="138"/>
      <c r="L19" s="140"/>
      <c r="M19" s="20"/>
      <c r="N19" s="137"/>
      <c r="O19" s="137"/>
      <c r="P19" s="137"/>
      <c r="Q19" s="137"/>
      <c r="R19" s="59"/>
      <c r="S19" s="40"/>
      <c r="T19" s="138"/>
      <c r="U19" s="140"/>
      <c r="V19" s="140"/>
      <c r="W19" s="140"/>
      <c r="X19" s="40"/>
      <c r="Y19" s="138"/>
      <c r="Z19" s="140" t="s">
        <v>158</v>
      </c>
      <c r="AA19" s="137" t="s">
        <v>159</v>
      </c>
      <c r="AB19" s="140" t="s">
        <v>160</v>
      </c>
      <c r="AC19" s="140"/>
      <c r="AD19" s="1">
        <v>42383</v>
      </c>
      <c r="AE19" s="1"/>
      <c r="AF19" s="1">
        <v>42383</v>
      </c>
      <c r="AG19" s="18">
        <v>117000</v>
      </c>
      <c r="AH19" s="61">
        <f t="shared" si="1"/>
        <v>0.9</v>
      </c>
      <c r="AI19" s="137"/>
      <c r="AJ19" s="48"/>
      <c r="AK19" s="137"/>
      <c r="AL19" s="137"/>
      <c r="AM19" s="137"/>
      <c r="AN19" s="139"/>
      <c r="AO19" s="137"/>
      <c r="AP19" s="14"/>
      <c r="AQ19" s="141" t="str">
        <f t="shared" si="2"/>
        <v>임설민</v>
      </c>
      <c r="AR19" s="16">
        <v>42383</v>
      </c>
      <c r="AS19" s="16">
        <v>42383</v>
      </c>
      <c r="AT19" s="7"/>
      <c r="AU19" s="14"/>
      <c r="AV19" s="16">
        <v>42391</v>
      </c>
      <c r="AW19" s="14">
        <f>SUM(AG19-AU19)</f>
        <v>117000</v>
      </c>
      <c r="AX19" s="92"/>
      <c r="AY19" s="82"/>
      <c r="AZ19" s="92"/>
      <c r="BA19" s="82"/>
      <c r="BB19" s="92"/>
      <c r="BC19" s="82"/>
      <c r="BD19" s="92"/>
      <c r="BE19" s="82"/>
      <c r="BF19" s="92"/>
      <c r="BG19" s="82"/>
      <c r="BH19" s="92"/>
      <c r="BI19" s="82"/>
      <c r="BJ19" s="92"/>
      <c r="BK19" s="82"/>
      <c r="BL19" s="92"/>
      <c r="BM19" s="82"/>
      <c r="BN19" s="92"/>
      <c r="BO19" s="82"/>
      <c r="BP19" s="92"/>
      <c r="BQ19" s="82"/>
    </row>
    <row r="20" spans="1:69" ht="29.25" customHeight="1">
      <c r="A20" s="141">
        <v>14</v>
      </c>
      <c r="B20" s="137" t="s">
        <v>75</v>
      </c>
      <c r="C20" s="137" t="s">
        <v>76</v>
      </c>
      <c r="D20" s="1">
        <v>42384</v>
      </c>
      <c r="E20" s="137" t="s">
        <v>91</v>
      </c>
      <c r="F20" s="137" t="s">
        <v>60</v>
      </c>
      <c r="G20" s="140" t="s">
        <v>170</v>
      </c>
      <c r="H20" s="140" t="str">
        <f t="shared" si="0"/>
        <v>진흥원 기계실 졸리펌프 수리</v>
      </c>
      <c r="I20" s="140" t="s">
        <v>171</v>
      </c>
      <c r="J20" s="18">
        <v>73700</v>
      </c>
      <c r="K20" s="138"/>
      <c r="L20" s="140"/>
      <c r="M20" s="20"/>
      <c r="N20" s="137"/>
      <c r="O20" s="137"/>
      <c r="P20" s="137"/>
      <c r="Q20" s="137"/>
      <c r="R20" s="59"/>
      <c r="S20" s="40"/>
      <c r="T20" s="138"/>
      <c r="U20" s="140"/>
      <c r="V20" s="140"/>
      <c r="W20" s="140"/>
      <c r="X20" s="40"/>
      <c r="Y20" s="138"/>
      <c r="Z20" s="140" t="s">
        <v>172</v>
      </c>
      <c r="AA20" s="137" t="s">
        <v>173</v>
      </c>
      <c r="AB20" s="140" t="s">
        <v>174</v>
      </c>
      <c r="AC20" s="140"/>
      <c r="AD20" s="1">
        <v>42384</v>
      </c>
      <c r="AE20" s="1">
        <v>42387</v>
      </c>
      <c r="AF20" s="1">
        <v>42387</v>
      </c>
      <c r="AG20" s="18">
        <v>66000</v>
      </c>
      <c r="AH20" s="61">
        <f t="shared" si="1"/>
        <v>0.89552238805970152</v>
      </c>
      <c r="AI20" s="137"/>
      <c r="AJ20" s="48"/>
      <c r="AK20" s="137"/>
      <c r="AL20" s="137"/>
      <c r="AM20" s="137"/>
      <c r="AN20" s="139"/>
      <c r="AO20" s="137"/>
      <c r="AP20" s="14"/>
      <c r="AQ20" s="141" t="str">
        <f t="shared" si="2"/>
        <v>최중국</v>
      </c>
      <c r="AR20" s="16">
        <v>42387</v>
      </c>
      <c r="AS20" s="16">
        <v>42387</v>
      </c>
      <c r="AT20" s="7"/>
      <c r="AU20" s="14"/>
      <c r="AV20" s="16">
        <v>42396</v>
      </c>
      <c r="AW20" s="14">
        <f>SUM(AG20-AU20)</f>
        <v>66000</v>
      </c>
      <c r="AX20" s="92"/>
      <c r="AY20" s="82"/>
      <c r="AZ20" s="92"/>
      <c r="BA20" s="82"/>
      <c r="BB20" s="92"/>
      <c r="BC20" s="82"/>
      <c r="BD20" s="92"/>
      <c r="BE20" s="82"/>
      <c r="BF20" s="92"/>
      <c r="BG20" s="82"/>
      <c r="BH20" s="92"/>
      <c r="BI20" s="82"/>
      <c r="BJ20" s="92"/>
      <c r="BK20" s="82"/>
      <c r="BL20" s="92"/>
      <c r="BM20" s="82"/>
      <c r="BN20" s="92"/>
      <c r="BO20" s="82"/>
      <c r="BP20" s="92"/>
      <c r="BQ20" s="82"/>
    </row>
    <row r="21" spans="1:69" ht="29.25" customHeight="1">
      <c r="A21" s="141">
        <v>15</v>
      </c>
      <c r="B21" s="137" t="s">
        <v>75</v>
      </c>
      <c r="C21" s="137" t="s">
        <v>103</v>
      </c>
      <c r="D21" s="1">
        <v>42388</v>
      </c>
      <c r="E21" s="137" t="s">
        <v>52</v>
      </c>
      <c r="F21" s="137" t="s">
        <v>60</v>
      </c>
      <c r="G21" s="140" t="s">
        <v>764</v>
      </c>
      <c r="H21" s="140" t="str">
        <f t="shared" si="0"/>
        <v>2016년도 업무용 PC 유지보수 용역</v>
      </c>
      <c r="I21" s="140" t="s">
        <v>162</v>
      </c>
      <c r="J21" s="18">
        <v>9856000</v>
      </c>
      <c r="K21" s="138"/>
      <c r="L21" s="140"/>
      <c r="M21" s="20"/>
      <c r="N21" s="137"/>
      <c r="O21" s="137"/>
      <c r="P21" s="137"/>
      <c r="Q21" s="137"/>
      <c r="R21" s="59"/>
      <c r="S21" s="40"/>
      <c r="T21" s="138"/>
      <c r="U21" s="140"/>
      <c r="V21" s="140"/>
      <c r="W21" s="140"/>
      <c r="X21" s="40"/>
      <c r="Y21" s="138"/>
      <c r="Z21" s="140" t="s">
        <v>163</v>
      </c>
      <c r="AA21" s="137" t="s">
        <v>164</v>
      </c>
      <c r="AB21" s="140" t="s">
        <v>165</v>
      </c>
      <c r="AC21" s="140"/>
      <c r="AD21" s="1">
        <v>42384</v>
      </c>
      <c r="AE21" s="1">
        <v>42391</v>
      </c>
      <c r="AF21" s="1">
        <v>42735</v>
      </c>
      <c r="AG21" s="18">
        <v>8800000</v>
      </c>
      <c r="AH21" s="61">
        <f t="shared" si="1"/>
        <v>0.8928571428571429</v>
      </c>
      <c r="AI21" s="137"/>
      <c r="AJ21" s="48"/>
      <c r="AK21" s="137"/>
      <c r="AL21" s="137"/>
      <c r="AM21" s="137"/>
      <c r="AN21" s="139"/>
      <c r="AO21" s="137"/>
      <c r="AP21" s="14"/>
      <c r="AQ21" s="141" t="s">
        <v>216</v>
      </c>
      <c r="AR21" s="16"/>
      <c r="AS21" s="16"/>
      <c r="AT21" s="7"/>
      <c r="AU21" s="14"/>
      <c r="AV21" s="16"/>
      <c r="AW21" s="14"/>
      <c r="AX21" s="16">
        <v>42438</v>
      </c>
      <c r="AY21" s="84">
        <v>800000</v>
      </c>
      <c r="AZ21" s="16">
        <v>42465</v>
      </c>
      <c r="BA21" s="84">
        <v>800000</v>
      </c>
      <c r="BB21" s="16">
        <v>42499</v>
      </c>
      <c r="BC21" s="84">
        <v>800000</v>
      </c>
      <c r="BD21" s="16">
        <v>42529</v>
      </c>
      <c r="BE21" s="84">
        <v>800000</v>
      </c>
      <c r="BF21" s="16">
        <v>42556</v>
      </c>
      <c r="BG21" s="84">
        <v>800000</v>
      </c>
      <c r="BH21" s="16">
        <v>42587</v>
      </c>
      <c r="BI21" s="84">
        <v>800000</v>
      </c>
      <c r="BJ21" s="16">
        <v>42618</v>
      </c>
      <c r="BK21" s="84">
        <v>800000</v>
      </c>
      <c r="BL21" s="16">
        <v>42648</v>
      </c>
      <c r="BM21" s="84">
        <v>800000</v>
      </c>
      <c r="BN21" s="16">
        <v>42677</v>
      </c>
      <c r="BO21" s="84">
        <v>800000</v>
      </c>
      <c r="BP21" s="16"/>
      <c r="BQ21" s="84"/>
    </row>
    <row r="22" spans="1:69" ht="29.25" customHeight="1">
      <c r="A22" s="141">
        <v>16</v>
      </c>
      <c r="B22" s="137" t="s">
        <v>83</v>
      </c>
      <c r="C22" s="137" t="s">
        <v>84</v>
      </c>
      <c r="D22" s="1">
        <v>42382</v>
      </c>
      <c r="E22" s="137" t="s">
        <v>52</v>
      </c>
      <c r="F22" s="137" t="s">
        <v>60</v>
      </c>
      <c r="G22" s="140" t="s">
        <v>129</v>
      </c>
      <c r="H22" s="140" t="str">
        <f t="shared" si="0"/>
        <v>꿈의 학교 교육 운영을 위한 3D프린터 용 모델링 제작 용역</v>
      </c>
      <c r="I22" s="140" t="s">
        <v>130</v>
      </c>
      <c r="J22" s="18">
        <v>6600000</v>
      </c>
      <c r="K22" s="138"/>
      <c r="L22" s="140"/>
      <c r="M22" s="20"/>
      <c r="N22" s="137"/>
      <c r="O22" s="137"/>
      <c r="P22" s="137"/>
      <c r="Q22" s="137"/>
      <c r="R22" s="59"/>
      <c r="S22" s="40"/>
      <c r="T22" s="138"/>
      <c r="U22" s="140"/>
      <c r="V22" s="140"/>
      <c r="W22" s="140"/>
      <c r="X22" s="40"/>
      <c r="Y22" s="138"/>
      <c r="Z22" s="140" t="s">
        <v>131</v>
      </c>
      <c r="AA22" s="137" t="s">
        <v>133</v>
      </c>
      <c r="AB22" s="140" t="s">
        <v>132</v>
      </c>
      <c r="AC22" s="140"/>
      <c r="AD22" s="1">
        <v>42387</v>
      </c>
      <c r="AE22" s="1">
        <v>42387</v>
      </c>
      <c r="AF22" s="1">
        <v>42394</v>
      </c>
      <c r="AG22" s="18">
        <v>6000000</v>
      </c>
      <c r="AH22" s="61">
        <f t="shared" si="1"/>
        <v>0.90909090909090906</v>
      </c>
      <c r="AI22" s="137"/>
      <c r="AJ22" s="48"/>
      <c r="AK22" s="137"/>
      <c r="AL22" s="137"/>
      <c r="AM22" s="137"/>
      <c r="AN22" s="139"/>
      <c r="AO22" s="137"/>
      <c r="AP22" s="14"/>
      <c r="AQ22" s="141" t="str">
        <f t="shared" ref="AQ22:AQ40" si="3">C22</f>
        <v>안윤선</v>
      </c>
      <c r="AR22" s="16">
        <v>42389</v>
      </c>
      <c r="AS22" s="16">
        <v>42389</v>
      </c>
      <c r="AT22" s="7"/>
      <c r="AU22" s="14"/>
      <c r="AV22" s="16">
        <v>42396</v>
      </c>
      <c r="AW22" s="14">
        <f t="shared" ref="AW22:AW28" si="4">SUM(AG22-AU22)</f>
        <v>6000000</v>
      </c>
      <c r="AX22" s="92"/>
      <c r="AY22" s="82"/>
      <c r="AZ22" s="92"/>
      <c r="BA22" s="82"/>
      <c r="BB22" s="92"/>
      <c r="BC22" s="82"/>
      <c r="BD22" s="92"/>
      <c r="BE22" s="82"/>
      <c r="BF22" s="92"/>
      <c r="BG22" s="82"/>
      <c r="BH22" s="92"/>
      <c r="BI22" s="82"/>
      <c r="BJ22" s="92"/>
      <c r="BK22" s="82"/>
      <c r="BL22" s="92"/>
      <c r="BM22" s="82"/>
      <c r="BN22" s="92"/>
      <c r="BO22" s="82"/>
      <c r="BP22" s="92"/>
      <c r="BQ22" s="82"/>
    </row>
    <row r="23" spans="1:69" ht="29.25" customHeight="1">
      <c r="A23" s="141">
        <v>17</v>
      </c>
      <c r="B23" s="137" t="s">
        <v>441</v>
      </c>
      <c r="C23" s="137" t="s">
        <v>134</v>
      </c>
      <c r="D23" s="1">
        <v>42383</v>
      </c>
      <c r="E23" s="137" t="s">
        <v>91</v>
      </c>
      <c r="F23" s="137" t="s">
        <v>148</v>
      </c>
      <c r="G23" s="140" t="s">
        <v>156</v>
      </c>
      <c r="H23" s="140" t="str">
        <f t="shared" si="0"/>
        <v>만화도시 공간특화 및 홍보를 위한 만화포토존 제작 설치</v>
      </c>
      <c r="I23" s="140" t="s">
        <v>135</v>
      </c>
      <c r="J23" s="18">
        <v>10090000</v>
      </c>
      <c r="K23" s="138"/>
      <c r="L23" s="140"/>
      <c r="M23" s="20"/>
      <c r="N23" s="137"/>
      <c r="O23" s="137"/>
      <c r="P23" s="137"/>
      <c r="Q23" s="137"/>
      <c r="R23" s="59"/>
      <c r="S23" s="40"/>
      <c r="T23" s="138"/>
      <c r="U23" s="140"/>
      <c r="V23" s="140"/>
      <c r="W23" s="140"/>
      <c r="X23" s="40"/>
      <c r="Y23" s="138"/>
      <c r="Z23" s="140" t="s">
        <v>136</v>
      </c>
      <c r="AA23" s="137" t="s">
        <v>137</v>
      </c>
      <c r="AB23" s="140" t="s">
        <v>138</v>
      </c>
      <c r="AC23" s="140"/>
      <c r="AD23" s="1">
        <v>42387</v>
      </c>
      <c r="AE23" s="1"/>
      <c r="AF23" s="1">
        <v>42420</v>
      </c>
      <c r="AG23" s="18">
        <v>10000000</v>
      </c>
      <c r="AH23" s="61">
        <f t="shared" si="1"/>
        <v>0.99108027750247774</v>
      </c>
      <c r="AI23" s="137"/>
      <c r="AJ23" s="48"/>
      <c r="AK23" s="137"/>
      <c r="AL23" s="137"/>
      <c r="AM23" s="137"/>
      <c r="AN23" s="139"/>
      <c r="AO23" s="137"/>
      <c r="AP23" s="14"/>
      <c r="AQ23" s="141" t="str">
        <f t="shared" si="3"/>
        <v>손은양</v>
      </c>
      <c r="AR23" s="16">
        <v>42405</v>
      </c>
      <c r="AS23" s="16">
        <v>42411</v>
      </c>
      <c r="AT23" s="7"/>
      <c r="AU23" s="14"/>
      <c r="AV23" s="16">
        <v>42412</v>
      </c>
      <c r="AW23" s="14">
        <f t="shared" si="4"/>
        <v>10000000</v>
      </c>
      <c r="AX23" s="92"/>
      <c r="AY23" s="82"/>
      <c r="AZ23" s="92"/>
      <c r="BA23" s="82"/>
      <c r="BB23" s="92"/>
      <c r="BC23" s="82"/>
      <c r="BD23" s="92"/>
      <c r="BE23" s="82"/>
      <c r="BF23" s="92"/>
      <c r="BG23" s="82"/>
      <c r="BH23" s="92"/>
      <c r="BI23" s="82"/>
      <c r="BJ23" s="92"/>
      <c r="BK23" s="82"/>
      <c r="BL23" s="92"/>
      <c r="BM23" s="82"/>
      <c r="BN23" s="92"/>
      <c r="BO23" s="82"/>
      <c r="BP23" s="92"/>
      <c r="BQ23" s="82"/>
    </row>
    <row r="24" spans="1:69" ht="29.25" customHeight="1">
      <c r="A24" s="141">
        <v>18</v>
      </c>
      <c r="B24" s="137" t="s">
        <v>441</v>
      </c>
      <c r="C24" s="137" t="s">
        <v>146</v>
      </c>
      <c r="D24" s="1">
        <v>42384</v>
      </c>
      <c r="E24" s="137" t="s">
        <v>52</v>
      </c>
      <c r="F24" s="137" t="s">
        <v>60</v>
      </c>
      <c r="G24" s="140" t="s">
        <v>149</v>
      </c>
      <c r="H24" s="140" t="str">
        <f t="shared" si="0"/>
        <v>만화졸업앨범 캐리커쳐 국회 전시 용역</v>
      </c>
      <c r="I24" s="140" t="s">
        <v>79</v>
      </c>
      <c r="J24" s="18">
        <v>2596000</v>
      </c>
      <c r="K24" s="138"/>
      <c r="L24" s="140"/>
      <c r="M24" s="20"/>
      <c r="N24" s="137"/>
      <c r="O24" s="137"/>
      <c r="P24" s="137"/>
      <c r="Q24" s="137"/>
      <c r="R24" s="59"/>
      <c r="S24" s="40"/>
      <c r="T24" s="138"/>
      <c r="U24" s="140"/>
      <c r="V24" s="140"/>
      <c r="W24" s="140"/>
      <c r="X24" s="40"/>
      <c r="Y24" s="138"/>
      <c r="Z24" s="140" t="s">
        <v>150</v>
      </c>
      <c r="AA24" s="137" t="s">
        <v>151</v>
      </c>
      <c r="AB24" s="140" t="s">
        <v>152</v>
      </c>
      <c r="AC24" s="140"/>
      <c r="AD24" s="1">
        <v>42387</v>
      </c>
      <c r="AE24" s="1">
        <v>42387</v>
      </c>
      <c r="AF24" s="1">
        <v>42412</v>
      </c>
      <c r="AG24" s="18">
        <v>2497000</v>
      </c>
      <c r="AH24" s="61">
        <f t="shared" si="1"/>
        <v>0.96186440677966101</v>
      </c>
      <c r="AI24" s="137"/>
      <c r="AJ24" s="48"/>
      <c r="AK24" s="137"/>
      <c r="AL24" s="137"/>
      <c r="AM24" s="137"/>
      <c r="AN24" s="139"/>
      <c r="AO24" s="137"/>
      <c r="AP24" s="14"/>
      <c r="AQ24" s="141" t="str">
        <f t="shared" si="3"/>
        <v>이소현</v>
      </c>
      <c r="AR24" s="16">
        <v>42403</v>
      </c>
      <c r="AS24" s="16">
        <v>42404</v>
      </c>
      <c r="AT24" s="7"/>
      <c r="AU24" s="14"/>
      <c r="AV24" s="16">
        <v>42405</v>
      </c>
      <c r="AW24" s="14">
        <f t="shared" si="4"/>
        <v>2497000</v>
      </c>
      <c r="AX24" s="92"/>
      <c r="AY24" s="82"/>
      <c r="AZ24" s="92"/>
      <c r="BA24" s="82"/>
      <c r="BB24" s="92"/>
      <c r="BC24" s="82"/>
      <c r="BD24" s="92"/>
      <c r="BE24" s="82"/>
      <c r="BF24" s="92"/>
      <c r="BG24" s="82"/>
      <c r="BH24" s="92"/>
      <c r="BI24" s="82"/>
      <c r="BJ24" s="92"/>
      <c r="BK24" s="82"/>
      <c r="BL24" s="92"/>
      <c r="BM24" s="82"/>
      <c r="BN24" s="92"/>
      <c r="BO24" s="82"/>
      <c r="BP24" s="92"/>
      <c r="BQ24" s="82"/>
    </row>
    <row r="25" spans="1:69" ht="29.25" customHeight="1">
      <c r="A25" s="141">
        <v>19</v>
      </c>
      <c r="B25" s="137" t="s">
        <v>139</v>
      </c>
      <c r="C25" s="137" t="s">
        <v>140</v>
      </c>
      <c r="D25" s="1">
        <v>42384</v>
      </c>
      <c r="E25" s="137" t="s">
        <v>52</v>
      </c>
      <c r="F25" s="137" t="s">
        <v>148</v>
      </c>
      <c r="G25" s="140" t="s">
        <v>141</v>
      </c>
      <c r="H25" s="140" t="str">
        <f t="shared" si="0"/>
        <v>만화도서관 도서관리 프로그램 유지보수</v>
      </c>
      <c r="I25" s="140" t="s">
        <v>142</v>
      </c>
      <c r="J25" s="18">
        <v>1800000</v>
      </c>
      <c r="K25" s="138"/>
      <c r="L25" s="140"/>
      <c r="M25" s="20"/>
      <c r="N25" s="137"/>
      <c r="O25" s="137"/>
      <c r="P25" s="137"/>
      <c r="Q25" s="137"/>
      <c r="R25" s="59"/>
      <c r="S25" s="40"/>
      <c r="T25" s="138"/>
      <c r="U25" s="140"/>
      <c r="V25" s="140"/>
      <c r="W25" s="140"/>
      <c r="X25" s="40"/>
      <c r="Y25" s="138"/>
      <c r="Z25" s="140" t="s">
        <v>143</v>
      </c>
      <c r="AA25" s="137" t="s">
        <v>144</v>
      </c>
      <c r="AB25" s="140" t="s">
        <v>145</v>
      </c>
      <c r="AC25" s="140"/>
      <c r="AD25" s="1">
        <v>42388</v>
      </c>
      <c r="AE25" s="1">
        <v>42388</v>
      </c>
      <c r="AF25" s="1">
        <v>42429</v>
      </c>
      <c r="AG25" s="18">
        <v>1710000</v>
      </c>
      <c r="AH25" s="61">
        <f t="shared" si="1"/>
        <v>0.95</v>
      </c>
      <c r="AI25" s="137"/>
      <c r="AJ25" s="48"/>
      <c r="AK25" s="137"/>
      <c r="AL25" s="137"/>
      <c r="AM25" s="137"/>
      <c r="AN25" s="139"/>
      <c r="AO25" s="137"/>
      <c r="AP25" s="14"/>
      <c r="AQ25" s="141" t="str">
        <f t="shared" si="3"/>
        <v>김연희</v>
      </c>
      <c r="AR25" s="16">
        <v>42429</v>
      </c>
      <c r="AS25" s="16">
        <v>42429</v>
      </c>
      <c r="AT25" s="7"/>
      <c r="AU25" s="14"/>
      <c r="AV25" s="16">
        <v>42429</v>
      </c>
      <c r="AW25" s="14">
        <f t="shared" si="4"/>
        <v>1710000</v>
      </c>
      <c r="AX25" s="92"/>
      <c r="AY25" s="82"/>
      <c r="AZ25" s="92"/>
      <c r="BA25" s="82"/>
      <c r="BB25" s="92"/>
      <c r="BC25" s="82"/>
      <c r="BD25" s="92"/>
      <c r="BE25" s="82"/>
      <c r="BF25" s="92"/>
      <c r="BG25" s="82"/>
      <c r="BH25" s="92"/>
      <c r="BI25" s="82"/>
      <c r="BJ25" s="92"/>
      <c r="BK25" s="82"/>
      <c r="BL25" s="92"/>
      <c r="BM25" s="82"/>
      <c r="BN25" s="92"/>
      <c r="BO25" s="82"/>
      <c r="BP25" s="92"/>
      <c r="BQ25" s="82"/>
    </row>
    <row r="26" spans="1:69" ht="29.25" customHeight="1">
      <c r="A26" s="141">
        <v>20</v>
      </c>
      <c r="B26" s="137" t="s">
        <v>83</v>
      </c>
      <c r="C26" s="137" t="s">
        <v>176</v>
      </c>
      <c r="D26" s="1">
        <v>42388</v>
      </c>
      <c r="E26" s="137" t="s">
        <v>91</v>
      </c>
      <c r="F26" s="137" t="s">
        <v>60</v>
      </c>
      <c r="G26" s="140" t="s">
        <v>177</v>
      </c>
      <c r="H26" s="140" t="str">
        <f t="shared" si="0"/>
        <v>[나도만화가]체험용지 제작</v>
      </c>
      <c r="I26" s="140" t="s">
        <v>178</v>
      </c>
      <c r="J26" s="18">
        <v>2477000</v>
      </c>
      <c r="K26" s="138"/>
      <c r="L26" s="140"/>
      <c r="M26" s="20"/>
      <c r="N26" s="137"/>
      <c r="O26" s="137"/>
      <c r="P26" s="137"/>
      <c r="Q26" s="137"/>
      <c r="R26" s="59"/>
      <c r="S26" s="40"/>
      <c r="T26" s="138"/>
      <c r="U26" s="140"/>
      <c r="V26" s="140"/>
      <c r="W26" s="140"/>
      <c r="X26" s="40"/>
      <c r="Y26" s="138"/>
      <c r="Z26" s="140" t="s">
        <v>179</v>
      </c>
      <c r="AA26" s="137" t="s">
        <v>180</v>
      </c>
      <c r="AB26" s="140" t="s">
        <v>181</v>
      </c>
      <c r="AC26" s="140"/>
      <c r="AD26" s="1">
        <v>42389</v>
      </c>
      <c r="AE26" s="1"/>
      <c r="AF26" s="1">
        <v>42398</v>
      </c>
      <c r="AG26" s="18">
        <v>2248000</v>
      </c>
      <c r="AH26" s="61">
        <f t="shared" si="1"/>
        <v>0.90754945498587003</v>
      </c>
      <c r="AI26" s="137"/>
      <c r="AJ26" s="48"/>
      <c r="AK26" s="137"/>
      <c r="AL26" s="137"/>
      <c r="AM26" s="137"/>
      <c r="AN26" s="139"/>
      <c r="AO26" s="137"/>
      <c r="AP26" s="14"/>
      <c r="AQ26" s="141" t="str">
        <f t="shared" si="3"/>
        <v>방희정</v>
      </c>
      <c r="AR26" s="16">
        <v>42390</v>
      </c>
      <c r="AS26" s="16">
        <v>42390</v>
      </c>
      <c r="AT26" s="7"/>
      <c r="AU26" s="14"/>
      <c r="AV26" s="16">
        <v>42404</v>
      </c>
      <c r="AW26" s="14">
        <f t="shared" si="4"/>
        <v>2248000</v>
      </c>
      <c r="AX26" s="92"/>
      <c r="AY26" s="82"/>
      <c r="AZ26" s="92"/>
      <c r="BA26" s="82"/>
      <c r="BB26" s="92"/>
      <c r="BC26" s="82"/>
      <c r="BD26" s="92"/>
      <c r="BE26" s="82"/>
      <c r="BF26" s="92"/>
      <c r="BG26" s="82"/>
      <c r="BH26" s="92"/>
      <c r="BI26" s="82"/>
      <c r="BJ26" s="92"/>
      <c r="BK26" s="82"/>
      <c r="BL26" s="92"/>
      <c r="BM26" s="82"/>
      <c r="BN26" s="92"/>
      <c r="BO26" s="82"/>
      <c r="BP26" s="92"/>
      <c r="BQ26" s="82"/>
    </row>
    <row r="27" spans="1:69" ht="29.25" customHeight="1">
      <c r="A27" s="141">
        <v>21</v>
      </c>
      <c r="B27" s="137" t="s">
        <v>83</v>
      </c>
      <c r="C27" s="137" t="s">
        <v>188</v>
      </c>
      <c r="D27" s="1">
        <v>42389</v>
      </c>
      <c r="E27" s="137" t="s">
        <v>52</v>
      </c>
      <c r="F27" s="137" t="s">
        <v>60</v>
      </c>
      <c r="G27" s="140" t="s">
        <v>189</v>
      </c>
      <c r="H27" s="140" t="str">
        <f t="shared" si="0"/>
        <v>롯데백화점 중동점&lt;우리동네 만화방&gt; 순회전시 물품 운송</v>
      </c>
      <c r="I27" s="140" t="s">
        <v>190</v>
      </c>
      <c r="J27" s="18">
        <v>66000</v>
      </c>
      <c r="K27" s="138"/>
      <c r="L27" s="140"/>
      <c r="M27" s="20"/>
      <c r="N27" s="137"/>
      <c r="O27" s="137"/>
      <c r="P27" s="137"/>
      <c r="Q27" s="137"/>
      <c r="R27" s="59"/>
      <c r="S27" s="40"/>
      <c r="T27" s="138"/>
      <c r="U27" s="140"/>
      <c r="V27" s="140"/>
      <c r="W27" s="140"/>
      <c r="X27" s="40"/>
      <c r="Y27" s="138"/>
      <c r="Z27" s="140" t="s">
        <v>191</v>
      </c>
      <c r="AA27" s="137" t="s">
        <v>192</v>
      </c>
      <c r="AB27" s="140" t="s">
        <v>193</v>
      </c>
      <c r="AC27" s="140"/>
      <c r="AD27" s="1">
        <v>42389</v>
      </c>
      <c r="AE27" s="1">
        <v>42389</v>
      </c>
      <c r="AF27" s="1">
        <v>42389</v>
      </c>
      <c r="AG27" s="18">
        <v>55000</v>
      </c>
      <c r="AH27" s="61">
        <f t="shared" si="1"/>
        <v>0.83333333333333337</v>
      </c>
      <c r="AI27" s="137"/>
      <c r="AJ27" s="48"/>
      <c r="AK27" s="137"/>
      <c r="AL27" s="137"/>
      <c r="AM27" s="137"/>
      <c r="AN27" s="139"/>
      <c r="AO27" s="137"/>
      <c r="AP27" s="14"/>
      <c r="AQ27" s="141" t="str">
        <f t="shared" si="3"/>
        <v>박보라</v>
      </c>
      <c r="AR27" s="16">
        <v>42389</v>
      </c>
      <c r="AS27" s="16">
        <v>42389</v>
      </c>
      <c r="AT27" s="7"/>
      <c r="AU27" s="14"/>
      <c r="AV27" s="16">
        <v>42405</v>
      </c>
      <c r="AW27" s="14">
        <f t="shared" si="4"/>
        <v>55000</v>
      </c>
      <c r="AX27" s="92"/>
      <c r="AY27" s="82"/>
      <c r="AZ27" s="92"/>
      <c r="BA27" s="82"/>
      <c r="BB27" s="92"/>
      <c r="BC27" s="82"/>
      <c r="BD27" s="92"/>
      <c r="BE27" s="82"/>
      <c r="BF27" s="92"/>
      <c r="BG27" s="82"/>
      <c r="BH27" s="92"/>
      <c r="BI27" s="82"/>
      <c r="BJ27" s="92"/>
      <c r="BK27" s="82"/>
      <c r="BL27" s="92"/>
      <c r="BM27" s="82"/>
      <c r="BN27" s="92"/>
      <c r="BO27" s="82"/>
      <c r="BP27" s="92"/>
      <c r="BQ27" s="82"/>
    </row>
    <row r="28" spans="1:69" ht="29.25" customHeight="1">
      <c r="A28" s="141">
        <v>22</v>
      </c>
      <c r="B28" s="137" t="s">
        <v>75</v>
      </c>
      <c r="C28" s="137" t="s">
        <v>76</v>
      </c>
      <c r="D28" s="1">
        <v>42390</v>
      </c>
      <c r="E28" s="137" t="s">
        <v>52</v>
      </c>
      <c r="F28" s="137" t="s">
        <v>60</v>
      </c>
      <c r="G28" s="140" t="s">
        <v>183</v>
      </c>
      <c r="H28" s="140" t="str">
        <f t="shared" si="0"/>
        <v>만화가의 숲 정화조 청소</v>
      </c>
      <c r="I28" s="140" t="s">
        <v>184</v>
      </c>
      <c r="J28" s="18">
        <v>140000</v>
      </c>
      <c r="K28" s="138"/>
      <c r="L28" s="140"/>
      <c r="M28" s="20"/>
      <c r="N28" s="137"/>
      <c r="O28" s="137"/>
      <c r="P28" s="137"/>
      <c r="Q28" s="137"/>
      <c r="R28" s="59"/>
      <c r="S28" s="40"/>
      <c r="T28" s="138"/>
      <c r="U28" s="140"/>
      <c r="V28" s="140"/>
      <c r="W28" s="140"/>
      <c r="X28" s="40"/>
      <c r="Y28" s="138"/>
      <c r="Z28" s="140" t="s">
        <v>185</v>
      </c>
      <c r="AA28" s="137" t="s">
        <v>186</v>
      </c>
      <c r="AB28" s="140" t="s">
        <v>194</v>
      </c>
      <c r="AC28" s="140"/>
      <c r="AD28" s="1">
        <v>42390</v>
      </c>
      <c r="AE28" s="1">
        <v>42390</v>
      </c>
      <c r="AF28" s="1">
        <v>42419</v>
      </c>
      <c r="AG28" s="18">
        <v>140000</v>
      </c>
      <c r="AH28" s="61">
        <f t="shared" si="1"/>
        <v>1</v>
      </c>
      <c r="AI28" s="137"/>
      <c r="AJ28" s="48"/>
      <c r="AK28" s="137"/>
      <c r="AL28" s="137"/>
      <c r="AM28" s="137"/>
      <c r="AN28" s="139"/>
      <c r="AO28" s="137"/>
      <c r="AP28" s="14"/>
      <c r="AQ28" s="141" t="str">
        <f t="shared" si="3"/>
        <v>최중국</v>
      </c>
      <c r="AR28" s="16">
        <v>42390</v>
      </c>
      <c r="AS28" s="16">
        <v>42390</v>
      </c>
      <c r="AT28" s="7"/>
      <c r="AU28" s="14"/>
      <c r="AV28" s="16">
        <v>42405</v>
      </c>
      <c r="AW28" s="14">
        <f t="shared" si="4"/>
        <v>140000</v>
      </c>
      <c r="AX28" s="92"/>
      <c r="AY28" s="82"/>
      <c r="AZ28" s="92"/>
      <c r="BA28" s="82"/>
      <c r="BB28" s="92"/>
      <c r="BC28" s="82"/>
      <c r="BD28" s="92"/>
      <c r="BE28" s="82"/>
      <c r="BF28" s="92"/>
      <c r="BG28" s="82"/>
      <c r="BH28" s="92"/>
      <c r="BI28" s="82"/>
      <c r="BJ28" s="92"/>
      <c r="BK28" s="82"/>
      <c r="BL28" s="92"/>
      <c r="BM28" s="82"/>
      <c r="BN28" s="92"/>
      <c r="BO28" s="82"/>
      <c r="BP28" s="92"/>
      <c r="BQ28" s="82"/>
    </row>
    <row r="29" spans="1:69" ht="29.25" customHeight="1">
      <c r="A29" s="141">
        <v>23</v>
      </c>
      <c r="B29" s="137" t="s">
        <v>139</v>
      </c>
      <c r="C29" s="137" t="s">
        <v>166</v>
      </c>
      <c r="D29" s="1">
        <v>42394</v>
      </c>
      <c r="E29" s="137" t="s">
        <v>91</v>
      </c>
      <c r="F29" s="137" t="s">
        <v>60</v>
      </c>
      <c r="G29" s="140" t="s">
        <v>175</v>
      </c>
      <c r="H29" s="140" t="str">
        <f t="shared" si="0"/>
        <v>2015년 만화포럼 자료집 만화포럼 칸2015 제작</v>
      </c>
      <c r="I29" s="140" t="s">
        <v>167</v>
      </c>
      <c r="J29" s="18">
        <v>7470000</v>
      </c>
      <c r="K29" s="138"/>
      <c r="L29" s="140"/>
      <c r="M29" s="20"/>
      <c r="N29" s="137"/>
      <c r="O29" s="137"/>
      <c r="P29" s="137"/>
      <c r="Q29" s="137"/>
      <c r="R29" s="59"/>
      <c r="S29" s="40"/>
      <c r="T29" s="138"/>
      <c r="U29" s="140"/>
      <c r="V29" s="140"/>
      <c r="W29" s="140"/>
      <c r="X29" s="40"/>
      <c r="Y29" s="138"/>
      <c r="Z29" s="140" t="s">
        <v>168</v>
      </c>
      <c r="AA29" s="137" t="s">
        <v>182</v>
      </c>
      <c r="AB29" s="140" t="s">
        <v>169</v>
      </c>
      <c r="AC29" s="140"/>
      <c r="AD29" s="1">
        <v>42395</v>
      </c>
      <c r="AE29" s="1"/>
      <c r="AF29" s="1">
        <v>42419</v>
      </c>
      <c r="AG29" s="18">
        <v>7000000</v>
      </c>
      <c r="AH29" s="61">
        <f t="shared" si="1"/>
        <v>0.93708165997322623</v>
      </c>
      <c r="AI29" s="137" t="s">
        <v>210</v>
      </c>
      <c r="AJ29" s="16">
        <v>42411</v>
      </c>
      <c r="AK29" s="137" t="s">
        <v>211</v>
      </c>
      <c r="AL29" s="137"/>
      <c r="AM29" s="137"/>
      <c r="AN29" s="139"/>
      <c r="AO29" s="137"/>
      <c r="AP29" s="50">
        <v>7200000</v>
      </c>
      <c r="AQ29" s="141" t="str">
        <f t="shared" si="3"/>
        <v>김미순</v>
      </c>
      <c r="AR29" s="16">
        <v>42419</v>
      </c>
      <c r="AS29" s="16">
        <v>42419</v>
      </c>
      <c r="AT29" s="7"/>
      <c r="AU29" s="14"/>
      <c r="AV29" s="16">
        <v>42426</v>
      </c>
      <c r="AW29" s="14">
        <f>SUM(AP29-AU29)</f>
        <v>7200000</v>
      </c>
      <c r="AX29" s="92"/>
      <c r="AY29" s="82"/>
      <c r="AZ29" s="92"/>
      <c r="BA29" s="82"/>
      <c r="BB29" s="92"/>
      <c r="BC29" s="82"/>
      <c r="BD29" s="92"/>
      <c r="BE29" s="82"/>
      <c r="BF29" s="92"/>
      <c r="BG29" s="82"/>
      <c r="BH29" s="92"/>
      <c r="BI29" s="82"/>
      <c r="BJ29" s="92"/>
      <c r="BK29" s="82"/>
      <c r="BL29" s="92"/>
      <c r="BM29" s="82"/>
      <c r="BN29" s="92"/>
      <c r="BO29" s="82"/>
      <c r="BP29" s="92"/>
      <c r="BQ29" s="82"/>
    </row>
    <row r="30" spans="1:69" ht="29.25" customHeight="1">
      <c r="A30" s="141">
        <v>24</v>
      </c>
      <c r="B30" s="137" t="s">
        <v>75</v>
      </c>
      <c r="C30" s="137" t="s">
        <v>216</v>
      </c>
      <c r="D30" s="1">
        <v>42401</v>
      </c>
      <c r="E30" s="137" t="s">
        <v>91</v>
      </c>
      <c r="F30" s="137" t="s">
        <v>60</v>
      </c>
      <c r="G30" s="140" t="s">
        <v>217</v>
      </c>
      <c r="H30" s="140" t="str">
        <f t="shared" si="0"/>
        <v>비즈니스센터 1층 BIFAN측 여자화장실 조명 자동점명 스위치 구입 설치</v>
      </c>
      <c r="I30" s="140" t="s">
        <v>218</v>
      </c>
      <c r="J30" s="18">
        <v>181500</v>
      </c>
      <c r="K30" s="138"/>
      <c r="L30" s="140"/>
      <c r="M30" s="20"/>
      <c r="N30" s="137"/>
      <c r="O30" s="137"/>
      <c r="P30" s="137"/>
      <c r="Q30" s="137"/>
      <c r="R30" s="59"/>
      <c r="S30" s="40"/>
      <c r="T30" s="138"/>
      <c r="U30" s="140"/>
      <c r="V30" s="140"/>
      <c r="W30" s="140"/>
      <c r="X30" s="40"/>
      <c r="Y30" s="138"/>
      <c r="Z30" s="140" t="s">
        <v>219</v>
      </c>
      <c r="AA30" s="137" t="s">
        <v>220</v>
      </c>
      <c r="AB30" s="140" t="s">
        <v>221</v>
      </c>
      <c r="AC30" s="140"/>
      <c r="AD30" s="1">
        <v>42401</v>
      </c>
      <c r="AE30" s="1"/>
      <c r="AF30" s="1">
        <v>42410</v>
      </c>
      <c r="AG30" s="18">
        <v>165000</v>
      </c>
      <c r="AH30" s="61">
        <f t="shared" si="1"/>
        <v>0.90909090909090906</v>
      </c>
      <c r="AI30" s="137"/>
      <c r="AJ30" s="48"/>
      <c r="AK30" s="137"/>
      <c r="AL30" s="137"/>
      <c r="AM30" s="137"/>
      <c r="AN30" s="139"/>
      <c r="AO30" s="137"/>
      <c r="AP30" s="14"/>
      <c r="AQ30" s="141" t="str">
        <f t="shared" si="3"/>
        <v>김광수</v>
      </c>
      <c r="AR30" s="16">
        <v>42402</v>
      </c>
      <c r="AS30" s="16">
        <v>42402</v>
      </c>
      <c r="AT30" s="7"/>
      <c r="AU30" s="14"/>
      <c r="AV30" s="16">
        <v>42415</v>
      </c>
      <c r="AW30" s="14">
        <f t="shared" ref="AW30:AW39" si="5">SUM(AG30-AU30)</f>
        <v>165000</v>
      </c>
      <c r="AX30" s="92"/>
      <c r="AY30" s="82"/>
      <c r="AZ30" s="92"/>
      <c r="BA30" s="82"/>
      <c r="BB30" s="92"/>
      <c r="BC30" s="82"/>
      <c r="BD30" s="92"/>
      <c r="BE30" s="82"/>
      <c r="BF30" s="92"/>
      <c r="BG30" s="82"/>
      <c r="BH30" s="92"/>
      <c r="BI30" s="82"/>
      <c r="BJ30" s="92"/>
      <c r="BK30" s="82"/>
      <c r="BL30" s="92"/>
      <c r="BM30" s="82"/>
      <c r="BN30" s="92"/>
      <c r="BO30" s="82"/>
      <c r="BP30" s="92"/>
      <c r="BQ30" s="82"/>
    </row>
    <row r="31" spans="1:69" ht="29.25" customHeight="1">
      <c r="A31" s="141">
        <v>25</v>
      </c>
      <c r="B31" s="137" t="s">
        <v>75</v>
      </c>
      <c r="C31" s="137" t="s">
        <v>216</v>
      </c>
      <c r="D31" s="1">
        <v>42401</v>
      </c>
      <c r="E31" s="137" t="s">
        <v>91</v>
      </c>
      <c r="F31" s="137" t="s">
        <v>60</v>
      </c>
      <c r="G31" s="140" t="s">
        <v>222</v>
      </c>
      <c r="H31" s="140" t="str">
        <f t="shared" si="0"/>
        <v>진흥원 3층 표지판낼 부품 구입 설치</v>
      </c>
      <c r="I31" s="140" t="s">
        <v>223</v>
      </c>
      <c r="J31" s="18">
        <v>176000</v>
      </c>
      <c r="K31" s="138"/>
      <c r="L31" s="140"/>
      <c r="M31" s="20"/>
      <c r="N31" s="137"/>
      <c r="O31" s="137"/>
      <c r="P31" s="137"/>
      <c r="Q31" s="137"/>
      <c r="R31" s="59"/>
      <c r="S31" s="40"/>
      <c r="T31" s="138"/>
      <c r="U31" s="140"/>
      <c r="V31" s="140"/>
      <c r="W31" s="140"/>
      <c r="X31" s="40"/>
      <c r="Y31" s="138"/>
      <c r="Z31" s="140" t="s">
        <v>100</v>
      </c>
      <c r="AA31" s="137" t="s">
        <v>101</v>
      </c>
      <c r="AB31" s="140" t="s">
        <v>102</v>
      </c>
      <c r="AC31" s="140"/>
      <c r="AD31" s="1">
        <v>42401</v>
      </c>
      <c r="AE31" s="1"/>
      <c r="AF31" s="1">
        <v>42410</v>
      </c>
      <c r="AG31" s="18">
        <v>165000</v>
      </c>
      <c r="AH31" s="61">
        <f t="shared" si="1"/>
        <v>0.9375</v>
      </c>
      <c r="AI31" s="137"/>
      <c r="AJ31" s="48"/>
      <c r="AK31" s="137"/>
      <c r="AL31" s="137"/>
      <c r="AM31" s="137"/>
      <c r="AN31" s="139"/>
      <c r="AO31" s="137"/>
      <c r="AP31" s="14"/>
      <c r="AQ31" s="141" t="str">
        <f t="shared" si="3"/>
        <v>김광수</v>
      </c>
      <c r="AR31" s="16">
        <v>42402</v>
      </c>
      <c r="AS31" s="16">
        <v>42402</v>
      </c>
      <c r="AT31" s="7"/>
      <c r="AU31" s="14"/>
      <c r="AV31" s="16">
        <v>42402</v>
      </c>
      <c r="AW31" s="14">
        <f t="shared" si="5"/>
        <v>165000</v>
      </c>
      <c r="AX31" s="92"/>
      <c r="AY31" s="82"/>
      <c r="AZ31" s="92"/>
      <c r="BA31" s="82"/>
      <c r="BB31" s="92"/>
      <c r="BC31" s="82"/>
      <c r="BD31" s="92"/>
      <c r="BE31" s="82"/>
      <c r="BF31" s="92"/>
      <c r="BG31" s="82"/>
      <c r="BH31" s="92"/>
      <c r="BI31" s="82"/>
      <c r="BJ31" s="92"/>
      <c r="BK31" s="82"/>
      <c r="BL31" s="92"/>
      <c r="BM31" s="82"/>
      <c r="BN31" s="92"/>
      <c r="BO31" s="82"/>
      <c r="BP31" s="92"/>
      <c r="BQ31" s="82"/>
    </row>
    <row r="32" spans="1:69" ht="29.25" customHeight="1">
      <c r="A32" s="141">
        <v>26</v>
      </c>
      <c r="B32" s="137" t="s">
        <v>75</v>
      </c>
      <c r="C32" s="137" t="s">
        <v>103</v>
      </c>
      <c r="D32" s="1">
        <v>42396</v>
      </c>
      <c r="E32" s="137" t="s">
        <v>195</v>
      </c>
      <c r="F32" s="137" t="s">
        <v>60</v>
      </c>
      <c r="G32" s="140" t="s">
        <v>196</v>
      </c>
      <c r="H32" s="140" t="str">
        <f t="shared" si="0"/>
        <v>자료보존 전시실 조성공사</v>
      </c>
      <c r="I32" s="140" t="s">
        <v>197</v>
      </c>
      <c r="J32" s="18">
        <v>10794000</v>
      </c>
      <c r="K32" s="138"/>
      <c r="L32" s="140"/>
      <c r="M32" s="20"/>
      <c r="N32" s="137"/>
      <c r="O32" s="137"/>
      <c r="P32" s="137"/>
      <c r="Q32" s="137"/>
      <c r="R32" s="59"/>
      <c r="S32" s="40"/>
      <c r="T32" s="138"/>
      <c r="U32" s="140"/>
      <c r="V32" s="140"/>
      <c r="W32" s="140"/>
      <c r="X32" s="40"/>
      <c r="Y32" s="138"/>
      <c r="Z32" s="140" t="s">
        <v>198</v>
      </c>
      <c r="AA32" s="137" t="s">
        <v>199</v>
      </c>
      <c r="AB32" s="140" t="s">
        <v>200</v>
      </c>
      <c r="AC32" s="140"/>
      <c r="AD32" s="1">
        <v>42403</v>
      </c>
      <c r="AE32" s="1">
        <v>42403</v>
      </c>
      <c r="AF32" s="1">
        <v>42416</v>
      </c>
      <c r="AG32" s="18">
        <v>10260000</v>
      </c>
      <c r="AH32" s="61">
        <f t="shared" si="1"/>
        <v>0.9505280711506392</v>
      </c>
      <c r="AI32" s="137"/>
      <c r="AJ32" s="48"/>
      <c r="AK32" s="137"/>
      <c r="AL32" s="137"/>
      <c r="AM32" s="137"/>
      <c r="AN32" s="139"/>
      <c r="AO32" s="137"/>
      <c r="AP32" s="14"/>
      <c r="AQ32" s="141" t="str">
        <f t="shared" si="3"/>
        <v>이인철</v>
      </c>
      <c r="AR32" s="16">
        <v>42416</v>
      </c>
      <c r="AS32" s="16">
        <v>42416</v>
      </c>
      <c r="AT32" s="7"/>
      <c r="AU32" s="14"/>
      <c r="AV32" s="16">
        <v>42416</v>
      </c>
      <c r="AW32" s="14">
        <f t="shared" si="5"/>
        <v>10260000</v>
      </c>
      <c r="AX32" s="92"/>
      <c r="AY32" s="82"/>
      <c r="AZ32" s="92"/>
      <c r="BA32" s="82"/>
      <c r="BB32" s="92"/>
      <c r="BC32" s="82"/>
      <c r="BD32" s="92"/>
      <c r="BE32" s="82"/>
      <c r="BF32" s="92"/>
      <c r="BG32" s="82"/>
      <c r="BH32" s="92"/>
      <c r="BI32" s="82"/>
      <c r="BJ32" s="92"/>
      <c r="BK32" s="82"/>
      <c r="BL32" s="92"/>
      <c r="BM32" s="82"/>
      <c r="BN32" s="92"/>
      <c r="BO32" s="82"/>
      <c r="BP32" s="92"/>
      <c r="BQ32" s="82"/>
    </row>
    <row r="33" spans="1:69" ht="29.25" customHeight="1">
      <c r="A33" s="141">
        <v>27</v>
      </c>
      <c r="B33" s="137" t="s">
        <v>201</v>
      </c>
      <c r="C33" s="137" t="s">
        <v>202</v>
      </c>
      <c r="D33" s="1">
        <v>42399</v>
      </c>
      <c r="E33" s="137" t="s">
        <v>91</v>
      </c>
      <c r="F33" s="137" t="s">
        <v>60</v>
      </c>
      <c r="G33" s="140" t="s">
        <v>203</v>
      </c>
      <c r="H33" s="140" t="str">
        <f t="shared" si="0"/>
        <v>현장형 창조인재 양성사업 교육생 작품집 제작</v>
      </c>
      <c r="I33" s="140" t="s">
        <v>204</v>
      </c>
      <c r="J33" s="18">
        <v>13425500</v>
      </c>
      <c r="K33" s="138"/>
      <c r="L33" s="140"/>
      <c r="M33" s="20"/>
      <c r="N33" s="137"/>
      <c r="O33" s="137"/>
      <c r="P33" s="137"/>
      <c r="Q33" s="137"/>
      <c r="R33" s="59"/>
      <c r="S33" s="40"/>
      <c r="T33" s="138"/>
      <c r="U33" s="140"/>
      <c r="V33" s="140"/>
      <c r="W33" s="140"/>
      <c r="X33" s="40"/>
      <c r="Y33" s="138"/>
      <c r="Z33" s="140" t="s">
        <v>168</v>
      </c>
      <c r="AA33" s="137" t="s">
        <v>182</v>
      </c>
      <c r="AB33" s="140" t="s">
        <v>169</v>
      </c>
      <c r="AC33" s="140"/>
      <c r="AD33" s="1">
        <v>42403</v>
      </c>
      <c r="AE33" s="1"/>
      <c r="AF33" s="1">
        <v>42423</v>
      </c>
      <c r="AG33" s="18">
        <v>12500000</v>
      </c>
      <c r="AH33" s="61">
        <f t="shared" si="1"/>
        <v>0.9310640199620126</v>
      </c>
      <c r="AI33" s="137"/>
      <c r="AJ33" s="48"/>
      <c r="AK33" s="137"/>
      <c r="AL33" s="137"/>
      <c r="AM33" s="137"/>
      <c r="AN33" s="139"/>
      <c r="AO33" s="137"/>
      <c r="AP33" s="14"/>
      <c r="AQ33" s="141" t="str">
        <f t="shared" si="3"/>
        <v>김태훈</v>
      </c>
      <c r="AR33" s="16">
        <v>42423</v>
      </c>
      <c r="AS33" s="16">
        <v>42423</v>
      </c>
      <c r="AT33" s="7"/>
      <c r="AU33" s="14"/>
      <c r="AV33" s="16">
        <v>42424</v>
      </c>
      <c r="AW33" s="14">
        <f t="shared" si="5"/>
        <v>12500000</v>
      </c>
      <c r="AX33" s="92"/>
      <c r="AY33" s="82"/>
      <c r="AZ33" s="92"/>
      <c r="BA33" s="82"/>
      <c r="BB33" s="92"/>
      <c r="BC33" s="82"/>
      <c r="BD33" s="92"/>
      <c r="BE33" s="82"/>
      <c r="BF33" s="92"/>
      <c r="BG33" s="82"/>
      <c r="BH33" s="92"/>
      <c r="BI33" s="82"/>
      <c r="BJ33" s="92"/>
      <c r="BK33" s="82"/>
      <c r="BL33" s="92"/>
      <c r="BM33" s="82"/>
      <c r="BN33" s="92"/>
      <c r="BO33" s="82"/>
      <c r="BP33" s="92"/>
      <c r="BQ33" s="82"/>
    </row>
    <row r="34" spans="1:69" ht="29.25" customHeight="1">
      <c r="A34" s="141">
        <v>28</v>
      </c>
      <c r="B34" s="137" t="s">
        <v>83</v>
      </c>
      <c r="C34" s="137" t="s">
        <v>205</v>
      </c>
      <c r="D34" s="1">
        <v>42404</v>
      </c>
      <c r="E34" s="137" t="s">
        <v>52</v>
      </c>
      <c r="F34" s="137" t="s">
        <v>60</v>
      </c>
      <c r="G34" s="140" t="s">
        <v>206</v>
      </c>
      <c r="H34" s="140" t="str">
        <f t="shared" si="0"/>
        <v>한국만화박물관 상설전시 전시물 및 그래픽 디자인 용역</v>
      </c>
      <c r="I34" s="140" t="s">
        <v>207</v>
      </c>
      <c r="J34" s="18">
        <v>9500000</v>
      </c>
      <c r="K34" s="138"/>
      <c r="L34" s="140"/>
      <c r="M34" s="20"/>
      <c r="N34" s="137"/>
      <c r="O34" s="137"/>
      <c r="P34" s="137"/>
      <c r="Q34" s="137"/>
      <c r="R34" s="59"/>
      <c r="S34" s="40"/>
      <c r="T34" s="138"/>
      <c r="U34" s="140"/>
      <c r="V34" s="140"/>
      <c r="W34" s="140"/>
      <c r="X34" s="40"/>
      <c r="Y34" s="138"/>
      <c r="Z34" s="140" t="s">
        <v>208</v>
      </c>
      <c r="AA34" s="141" t="s">
        <v>236</v>
      </c>
      <c r="AB34" s="140" t="s">
        <v>212</v>
      </c>
      <c r="AC34" s="140"/>
      <c r="AD34" s="1">
        <v>42405</v>
      </c>
      <c r="AE34" s="1">
        <v>42405</v>
      </c>
      <c r="AF34" s="1">
        <v>42446</v>
      </c>
      <c r="AG34" s="18">
        <v>8550000</v>
      </c>
      <c r="AH34" s="61">
        <f t="shared" si="1"/>
        <v>0.9</v>
      </c>
      <c r="AI34" s="137"/>
      <c r="AJ34" s="48"/>
      <c r="AK34" s="137"/>
      <c r="AL34" s="137"/>
      <c r="AM34" s="137"/>
      <c r="AN34" s="139"/>
      <c r="AO34" s="137"/>
      <c r="AP34" s="14"/>
      <c r="AQ34" s="141" t="str">
        <f t="shared" si="3"/>
        <v>서정임</v>
      </c>
      <c r="AR34" s="16">
        <v>42446</v>
      </c>
      <c r="AS34" s="16">
        <v>42450</v>
      </c>
      <c r="AT34" s="7"/>
      <c r="AU34" s="14"/>
      <c r="AV34" s="16">
        <v>42453</v>
      </c>
      <c r="AW34" s="14">
        <f t="shared" si="5"/>
        <v>8550000</v>
      </c>
      <c r="AX34" s="92"/>
      <c r="AY34" s="82"/>
      <c r="AZ34" s="92"/>
      <c r="BA34" s="82"/>
      <c r="BB34" s="92"/>
      <c r="BC34" s="82"/>
      <c r="BD34" s="92"/>
      <c r="BE34" s="82"/>
      <c r="BF34" s="92"/>
      <c r="BG34" s="82"/>
      <c r="BH34" s="92"/>
      <c r="BI34" s="82"/>
      <c r="BJ34" s="92"/>
      <c r="BK34" s="82"/>
      <c r="BL34" s="92"/>
      <c r="BM34" s="82"/>
      <c r="BN34" s="92"/>
      <c r="BO34" s="82"/>
      <c r="BP34" s="92"/>
      <c r="BQ34" s="82"/>
    </row>
    <row r="35" spans="1:69" ht="29.25" customHeight="1">
      <c r="A35" s="141">
        <v>29</v>
      </c>
      <c r="B35" s="137" t="s">
        <v>153</v>
      </c>
      <c r="C35" s="137" t="s">
        <v>253</v>
      </c>
      <c r="D35" s="1">
        <v>42412</v>
      </c>
      <c r="E35" s="137" t="s">
        <v>52</v>
      </c>
      <c r="F35" s="137" t="s">
        <v>60</v>
      </c>
      <c r="G35" s="140" t="s">
        <v>254</v>
      </c>
      <c r="H35" s="140" t="str">
        <f t="shared" si="0"/>
        <v>2016년도 제2호 온라인 뉴스레터 제작</v>
      </c>
      <c r="I35" s="140" t="s">
        <v>207</v>
      </c>
      <c r="J35" s="18">
        <v>330000</v>
      </c>
      <c r="K35" s="138"/>
      <c r="L35" s="140"/>
      <c r="M35" s="20"/>
      <c r="N35" s="137"/>
      <c r="O35" s="137"/>
      <c r="P35" s="137"/>
      <c r="Q35" s="137"/>
      <c r="R35" s="59"/>
      <c r="S35" s="40"/>
      <c r="T35" s="138"/>
      <c r="U35" s="140"/>
      <c r="V35" s="140"/>
      <c r="W35" s="140"/>
      <c r="X35" s="40"/>
      <c r="Y35" s="138"/>
      <c r="Z35" s="140" t="s">
        <v>255</v>
      </c>
      <c r="AA35" s="141" t="s">
        <v>256</v>
      </c>
      <c r="AB35" s="140" t="s">
        <v>257</v>
      </c>
      <c r="AC35" s="140"/>
      <c r="AD35" s="1">
        <v>42412</v>
      </c>
      <c r="AE35" s="1">
        <v>42412</v>
      </c>
      <c r="AF35" s="1">
        <v>42418</v>
      </c>
      <c r="AG35" s="18">
        <v>300000</v>
      </c>
      <c r="AH35" s="61">
        <f t="shared" si="1"/>
        <v>0.90909090909090906</v>
      </c>
      <c r="AI35" s="137"/>
      <c r="AJ35" s="48"/>
      <c r="AK35" s="137"/>
      <c r="AL35" s="137"/>
      <c r="AM35" s="137"/>
      <c r="AN35" s="139"/>
      <c r="AO35" s="137"/>
      <c r="AP35" s="14"/>
      <c r="AQ35" s="141" t="str">
        <f t="shared" si="3"/>
        <v>이효재</v>
      </c>
      <c r="AR35" s="16">
        <v>42418</v>
      </c>
      <c r="AS35" s="16">
        <v>42418</v>
      </c>
      <c r="AT35" s="7"/>
      <c r="AU35" s="14"/>
      <c r="AV35" s="16">
        <v>42426</v>
      </c>
      <c r="AW35" s="14">
        <f t="shared" si="5"/>
        <v>300000</v>
      </c>
      <c r="AX35" s="92"/>
      <c r="AY35" s="82"/>
      <c r="AZ35" s="92"/>
      <c r="BA35" s="82"/>
      <c r="BB35" s="92"/>
      <c r="BC35" s="82"/>
      <c r="BD35" s="92"/>
      <c r="BE35" s="82"/>
      <c r="BF35" s="92"/>
      <c r="BG35" s="82"/>
      <c r="BH35" s="92"/>
      <c r="BI35" s="82"/>
      <c r="BJ35" s="92"/>
      <c r="BK35" s="82"/>
      <c r="BL35" s="92"/>
      <c r="BM35" s="82"/>
      <c r="BN35" s="92"/>
      <c r="BO35" s="82"/>
      <c r="BP35" s="92"/>
      <c r="BQ35" s="82"/>
    </row>
    <row r="36" spans="1:69" ht="29.25" customHeight="1">
      <c r="A36" s="141">
        <v>30</v>
      </c>
      <c r="B36" s="137" t="s">
        <v>83</v>
      </c>
      <c r="C36" s="137" t="s">
        <v>84</v>
      </c>
      <c r="D36" s="1">
        <v>42415</v>
      </c>
      <c r="E36" s="137" t="s">
        <v>91</v>
      </c>
      <c r="F36" s="137" t="s">
        <v>60</v>
      </c>
      <c r="G36" s="140" t="s">
        <v>224</v>
      </c>
      <c r="H36" s="140" t="str">
        <f t="shared" si="0"/>
        <v>한국만화박물관 교구재(텀블러) 구입</v>
      </c>
      <c r="I36" s="140" t="s">
        <v>225</v>
      </c>
      <c r="J36" s="18">
        <v>4380200</v>
      </c>
      <c r="K36" s="138"/>
      <c r="L36" s="140"/>
      <c r="M36" s="20"/>
      <c r="N36" s="137"/>
      <c r="O36" s="137"/>
      <c r="P36" s="137"/>
      <c r="Q36" s="137"/>
      <c r="R36" s="59"/>
      <c r="S36" s="40"/>
      <c r="T36" s="138"/>
      <c r="U36" s="140"/>
      <c r="V36" s="140"/>
      <c r="W36" s="140"/>
      <c r="X36" s="40"/>
      <c r="Y36" s="138"/>
      <c r="Z36" s="140" t="s">
        <v>168</v>
      </c>
      <c r="AA36" s="137" t="s">
        <v>182</v>
      </c>
      <c r="AB36" s="140" t="s">
        <v>169</v>
      </c>
      <c r="AC36" s="140"/>
      <c r="AD36" s="1">
        <v>42417</v>
      </c>
      <c r="AE36" s="1"/>
      <c r="AF36" s="1">
        <v>42425</v>
      </c>
      <c r="AG36" s="18">
        <v>4092000</v>
      </c>
      <c r="AH36" s="61">
        <f t="shared" si="1"/>
        <v>0.93420391762933197</v>
      </c>
      <c r="AI36" s="137"/>
      <c r="AJ36" s="48"/>
      <c r="AK36" s="137"/>
      <c r="AL36" s="137"/>
      <c r="AM36" s="137"/>
      <c r="AN36" s="139"/>
      <c r="AO36" s="137"/>
      <c r="AP36" s="14"/>
      <c r="AQ36" s="141" t="str">
        <f t="shared" si="3"/>
        <v>안윤선</v>
      </c>
      <c r="AR36" s="16">
        <v>42423</v>
      </c>
      <c r="AS36" s="16">
        <v>42423</v>
      </c>
      <c r="AT36" s="7"/>
      <c r="AU36" s="14"/>
      <c r="AV36" s="16">
        <v>42424</v>
      </c>
      <c r="AW36" s="14">
        <f t="shared" si="5"/>
        <v>4092000</v>
      </c>
      <c r="AX36" s="92"/>
      <c r="AY36" s="82"/>
      <c r="AZ36" s="92"/>
      <c r="BA36" s="82"/>
      <c r="BB36" s="92"/>
      <c r="BC36" s="82"/>
      <c r="BD36" s="92"/>
      <c r="BE36" s="82"/>
      <c r="BF36" s="92"/>
      <c r="BG36" s="82"/>
      <c r="BH36" s="92"/>
      <c r="BI36" s="82"/>
      <c r="BJ36" s="92"/>
      <c r="BK36" s="82"/>
      <c r="BL36" s="92"/>
      <c r="BM36" s="82"/>
      <c r="BN36" s="92"/>
      <c r="BO36" s="82"/>
      <c r="BP36" s="92"/>
      <c r="BQ36" s="82"/>
    </row>
    <row r="37" spans="1:69" ht="29.25" customHeight="1">
      <c r="A37" s="141">
        <v>31</v>
      </c>
      <c r="B37" s="137" t="s">
        <v>83</v>
      </c>
      <c r="C37" s="137" t="s">
        <v>84</v>
      </c>
      <c r="D37" s="1">
        <v>42415</v>
      </c>
      <c r="E37" s="137" t="s">
        <v>91</v>
      </c>
      <c r="F37" s="137" t="s">
        <v>226</v>
      </c>
      <c r="G37" s="140" t="s">
        <v>227</v>
      </c>
      <c r="H37" s="140" t="str">
        <f t="shared" si="0"/>
        <v>한국만화박물관 교구재(홈, 거울잔상 애니 교구) 구입</v>
      </c>
      <c r="I37" s="140" t="s">
        <v>228</v>
      </c>
      <c r="J37" s="18">
        <v>3082750</v>
      </c>
      <c r="K37" s="138"/>
      <c r="L37" s="140"/>
      <c r="M37" s="20"/>
      <c r="N37" s="137"/>
      <c r="O37" s="137"/>
      <c r="P37" s="137"/>
      <c r="Q37" s="137"/>
      <c r="R37" s="59"/>
      <c r="S37" s="40"/>
      <c r="T37" s="138"/>
      <c r="U37" s="140"/>
      <c r="V37" s="140"/>
      <c r="W37" s="140"/>
      <c r="X37" s="40"/>
      <c r="Y37" s="138"/>
      <c r="Z37" s="140" t="s">
        <v>229</v>
      </c>
      <c r="AA37" s="137" t="s">
        <v>230</v>
      </c>
      <c r="AB37" s="140" t="s">
        <v>231</v>
      </c>
      <c r="AC37" s="140"/>
      <c r="AD37" s="1">
        <v>42417</v>
      </c>
      <c r="AE37" s="1"/>
      <c r="AF37" s="1">
        <v>42425</v>
      </c>
      <c r="AG37" s="18">
        <v>2774470</v>
      </c>
      <c r="AH37" s="61">
        <f t="shared" si="1"/>
        <v>0.89999837807152705</v>
      </c>
      <c r="AI37" s="137"/>
      <c r="AJ37" s="48"/>
      <c r="AK37" s="137"/>
      <c r="AL37" s="137"/>
      <c r="AM37" s="137"/>
      <c r="AN37" s="139"/>
      <c r="AO37" s="137"/>
      <c r="AP37" s="14"/>
      <c r="AQ37" s="141" t="str">
        <f t="shared" si="3"/>
        <v>안윤선</v>
      </c>
      <c r="AR37" s="16">
        <v>42423</v>
      </c>
      <c r="AS37" s="16">
        <v>42423</v>
      </c>
      <c r="AT37" s="7"/>
      <c r="AU37" s="14"/>
      <c r="AV37" s="16">
        <v>42424</v>
      </c>
      <c r="AW37" s="14">
        <f t="shared" si="5"/>
        <v>2774470</v>
      </c>
      <c r="AX37" s="92"/>
      <c r="AY37" s="82"/>
      <c r="AZ37" s="92"/>
      <c r="BA37" s="82"/>
      <c r="BB37" s="92"/>
      <c r="BC37" s="82"/>
      <c r="BD37" s="92"/>
      <c r="BE37" s="82"/>
      <c r="BF37" s="92"/>
      <c r="BG37" s="82"/>
      <c r="BH37" s="92"/>
      <c r="BI37" s="82"/>
      <c r="BJ37" s="92"/>
      <c r="BK37" s="82"/>
      <c r="BL37" s="92"/>
      <c r="BM37" s="82"/>
      <c r="BN37" s="92"/>
      <c r="BO37" s="82"/>
      <c r="BP37" s="92"/>
      <c r="BQ37" s="82"/>
    </row>
    <row r="38" spans="1:69" ht="29.25" customHeight="1">
      <c r="A38" s="141">
        <v>32</v>
      </c>
      <c r="B38" s="137" t="s">
        <v>83</v>
      </c>
      <c r="C38" s="137" t="s">
        <v>259</v>
      </c>
      <c r="D38" s="1">
        <v>42418</v>
      </c>
      <c r="E38" s="137" t="s">
        <v>52</v>
      </c>
      <c r="F38" s="137" t="s">
        <v>60</v>
      </c>
      <c r="G38" s="140" t="s">
        <v>260</v>
      </c>
      <c r="H38" s="140" t="str">
        <f t="shared" si="0"/>
        <v>만화영화상영관 디지털서버 수리</v>
      </c>
      <c r="I38" s="140" t="s">
        <v>261</v>
      </c>
      <c r="J38" s="18">
        <v>3630000</v>
      </c>
      <c r="K38" s="138"/>
      <c r="L38" s="140"/>
      <c r="M38" s="20"/>
      <c r="N38" s="137"/>
      <c r="O38" s="137"/>
      <c r="P38" s="137"/>
      <c r="Q38" s="137"/>
      <c r="R38" s="59"/>
      <c r="S38" s="40"/>
      <c r="T38" s="138"/>
      <c r="U38" s="140"/>
      <c r="V38" s="140"/>
      <c r="W38" s="140"/>
      <c r="X38" s="40"/>
      <c r="Y38" s="138"/>
      <c r="Z38" s="140" t="s">
        <v>262</v>
      </c>
      <c r="AA38" s="137" t="s">
        <v>263</v>
      </c>
      <c r="AB38" s="140" t="s">
        <v>264</v>
      </c>
      <c r="AC38" s="140"/>
      <c r="AD38" s="1">
        <v>42418</v>
      </c>
      <c r="AE38" s="1">
        <v>42418</v>
      </c>
      <c r="AF38" s="1">
        <v>42418</v>
      </c>
      <c r="AG38" s="18">
        <v>3530000</v>
      </c>
      <c r="AH38" s="61">
        <f t="shared" si="1"/>
        <v>0.97245179063360887</v>
      </c>
      <c r="AI38" s="137"/>
      <c r="AJ38" s="48"/>
      <c r="AK38" s="137"/>
      <c r="AL38" s="137"/>
      <c r="AM38" s="137"/>
      <c r="AN38" s="139"/>
      <c r="AO38" s="137"/>
      <c r="AP38" s="14"/>
      <c r="AQ38" s="141" t="str">
        <f t="shared" si="3"/>
        <v>김현재</v>
      </c>
      <c r="AR38" s="16">
        <v>42426</v>
      </c>
      <c r="AS38" s="16">
        <v>42418</v>
      </c>
      <c r="AT38" s="7"/>
      <c r="AU38" s="14"/>
      <c r="AV38" s="16">
        <v>42438</v>
      </c>
      <c r="AW38" s="14">
        <f t="shared" si="5"/>
        <v>3530000</v>
      </c>
      <c r="AX38" s="92"/>
      <c r="AY38" s="82"/>
      <c r="AZ38" s="92"/>
      <c r="BA38" s="82"/>
      <c r="BB38" s="92"/>
      <c r="BC38" s="82"/>
      <c r="BD38" s="92"/>
      <c r="BE38" s="82"/>
      <c r="BF38" s="92"/>
      <c r="BG38" s="82"/>
      <c r="BH38" s="92"/>
      <c r="BI38" s="82"/>
      <c r="BJ38" s="92"/>
      <c r="BK38" s="82"/>
      <c r="BL38" s="92"/>
      <c r="BM38" s="82"/>
      <c r="BN38" s="92"/>
      <c r="BO38" s="82"/>
      <c r="BP38" s="92"/>
      <c r="BQ38" s="82"/>
    </row>
    <row r="39" spans="1:69" ht="29.25" customHeight="1">
      <c r="A39" s="141">
        <v>33</v>
      </c>
      <c r="B39" s="137" t="s">
        <v>201</v>
      </c>
      <c r="C39" s="137" t="s">
        <v>202</v>
      </c>
      <c r="D39" s="1">
        <v>42416</v>
      </c>
      <c r="E39" s="137" t="s">
        <v>52</v>
      </c>
      <c r="F39" s="137" t="s">
        <v>60</v>
      </c>
      <c r="G39" s="140" t="s">
        <v>232</v>
      </c>
      <c r="H39" s="140" t="str">
        <f t="shared" si="0"/>
        <v>현장형 창조인재 양성사업 결과발표회 운영 용역</v>
      </c>
      <c r="I39" s="140" t="s">
        <v>207</v>
      </c>
      <c r="J39" s="18">
        <v>2988700</v>
      </c>
      <c r="K39" s="138"/>
      <c r="L39" s="140"/>
      <c r="M39" s="20"/>
      <c r="N39" s="137"/>
      <c r="O39" s="137"/>
      <c r="P39" s="137"/>
      <c r="Q39" s="137"/>
      <c r="R39" s="59"/>
      <c r="S39" s="40"/>
      <c r="T39" s="138"/>
      <c r="U39" s="140"/>
      <c r="V39" s="140"/>
      <c r="W39" s="140"/>
      <c r="X39" s="40"/>
      <c r="Y39" s="138"/>
      <c r="Z39" s="140" t="s">
        <v>233</v>
      </c>
      <c r="AA39" s="137" t="s">
        <v>234</v>
      </c>
      <c r="AB39" s="140" t="s">
        <v>235</v>
      </c>
      <c r="AC39" s="140"/>
      <c r="AD39" s="1">
        <v>42419</v>
      </c>
      <c r="AE39" s="1">
        <v>42419</v>
      </c>
      <c r="AF39" s="1">
        <v>42423</v>
      </c>
      <c r="AG39" s="18">
        <v>2710400</v>
      </c>
      <c r="AH39" s="61">
        <f t="shared" si="1"/>
        <v>0.90688259109311742</v>
      </c>
      <c r="AI39" s="137"/>
      <c r="AJ39" s="48"/>
      <c r="AK39" s="137"/>
      <c r="AL39" s="137"/>
      <c r="AM39" s="137"/>
      <c r="AN39" s="139"/>
      <c r="AO39" s="137"/>
      <c r="AP39" s="14"/>
      <c r="AQ39" s="141" t="str">
        <f t="shared" si="3"/>
        <v>김태훈</v>
      </c>
      <c r="AR39" s="16">
        <v>42423</v>
      </c>
      <c r="AS39" s="16">
        <v>42423</v>
      </c>
      <c r="AT39" s="7"/>
      <c r="AU39" s="14"/>
      <c r="AV39" s="16">
        <v>42425</v>
      </c>
      <c r="AW39" s="14">
        <f t="shared" si="5"/>
        <v>2710400</v>
      </c>
      <c r="AX39" s="92"/>
      <c r="AY39" s="82"/>
      <c r="AZ39" s="92"/>
      <c r="BA39" s="82"/>
      <c r="BB39" s="92"/>
      <c r="BC39" s="82"/>
      <c r="BD39" s="92"/>
      <c r="BE39" s="82"/>
      <c r="BF39" s="92"/>
      <c r="BG39" s="82"/>
      <c r="BH39" s="92"/>
      <c r="BI39" s="82"/>
      <c r="BJ39" s="92"/>
      <c r="BK39" s="82"/>
      <c r="BL39" s="92"/>
      <c r="BM39" s="82"/>
      <c r="BN39" s="92"/>
      <c r="BO39" s="82"/>
      <c r="BP39" s="92"/>
      <c r="BQ39" s="82"/>
    </row>
    <row r="40" spans="1:69" ht="29.25" customHeight="1">
      <c r="A40" s="190">
        <v>34</v>
      </c>
      <c r="B40" s="186" t="s">
        <v>58</v>
      </c>
      <c r="C40" s="186" t="s">
        <v>237</v>
      </c>
      <c r="D40" s="192">
        <v>42370</v>
      </c>
      <c r="E40" s="186" t="s">
        <v>247</v>
      </c>
      <c r="F40" s="186" t="s">
        <v>238</v>
      </c>
      <c r="G40" s="142" t="s">
        <v>835</v>
      </c>
      <c r="H40" s="176" t="s">
        <v>239</v>
      </c>
      <c r="I40" s="176" t="s">
        <v>240</v>
      </c>
      <c r="J40" s="195">
        <v>500000000</v>
      </c>
      <c r="K40" s="192">
        <v>42356</v>
      </c>
      <c r="L40" s="176" t="s">
        <v>241</v>
      </c>
      <c r="M40" s="188"/>
      <c r="N40" s="186" t="s">
        <v>242</v>
      </c>
      <c r="O40" s="186" t="s">
        <v>117</v>
      </c>
      <c r="P40" s="186" t="s">
        <v>118</v>
      </c>
      <c r="Q40" s="186" t="s">
        <v>243</v>
      </c>
      <c r="R40" s="199">
        <v>500000000</v>
      </c>
      <c r="S40" s="201">
        <v>500000000</v>
      </c>
      <c r="T40" s="197">
        <v>42384</v>
      </c>
      <c r="U40" s="176">
        <v>2</v>
      </c>
      <c r="V40" s="176" t="s">
        <v>244</v>
      </c>
      <c r="W40" s="176" t="s">
        <v>245</v>
      </c>
      <c r="X40" s="201">
        <v>495000000</v>
      </c>
      <c r="Y40" s="197">
        <v>42384</v>
      </c>
      <c r="Z40" s="176" t="s">
        <v>244</v>
      </c>
      <c r="AA40" s="186" t="s">
        <v>246</v>
      </c>
      <c r="AB40" s="176" t="s">
        <v>245</v>
      </c>
      <c r="AC40" s="176">
        <v>1</v>
      </c>
      <c r="AD40" s="192">
        <v>42422</v>
      </c>
      <c r="AE40" s="192">
        <v>42422</v>
      </c>
      <c r="AF40" s="192">
        <v>43100</v>
      </c>
      <c r="AG40" s="195">
        <v>495000000</v>
      </c>
      <c r="AH40" s="203">
        <f>SUM(AG40/S40)</f>
        <v>0.99</v>
      </c>
      <c r="AI40" s="137" t="s">
        <v>811</v>
      </c>
      <c r="AJ40" s="48">
        <v>42593</v>
      </c>
      <c r="AK40" s="137" t="s">
        <v>812</v>
      </c>
      <c r="AL40" s="137"/>
      <c r="AM40" s="137"/>
      <c r="AN40" s="139"/>
      <c r="AO40" s="137"/>
      <c r="AP40" s="14">
        <v>280655900</v>
      </c>
      <c r="AQ40" s="190" t="str">
        <f t="shared" si="3"/>
        <v>서희진</v>
      </c>
      <c r="AR40" s="16">
        <v>42582</v>
      </c>
      <c r="AS40" s="16">
        <v>42594</v>
      </c>
      <c r="AT40" s="7">
        <v>42451</v>
      </c>
      <c r="AU40" s="14">
        <v>224000000</v>
      </c>
      <c r="AV40" s="16">
        <v>42647</v>
      </c>
      <c r="AW40" s="84">
        <v>56655900</v>
      </c>
      <c r="AX40" s="7"/>
      <c r="AY40" s="14"/>
      <c r="AZ40" s="16"/>
      <c r="BA40" s="84"/>
      <c r="BB40" s="16"/>
      <c r="BC40" s="84"/>
      <c r="BD40" s="16"/>
      <c r="BE40" s="84"/>
      <c r="BF40" s="16"/>
      <c r="BG40" s="84"/>
      <c r="BH40" s="16"/>
      <c r="BI40" s="84"/>
      <c r="BJ40" s="16"/>
      <c r="BK40" s="84"/>
      <c r="BL40" s="16"/>
      <c r="BM40" s="84"/>
      <c r="BN40" s="16"/>
      <c r="BO40" s="84"/>
      <c r="BP40" s="16"/>
      <c r="BQ40" s="84"/>
    </row>
    <row r="41" spans="1:69" ht="29.25" customHeight="1">
      <c r="A41" s="191"/>
      <c r="B41" s="187"/>
      <c r="C41" s="187"/>
      <c r="D41" s="193"/>
      <c r="E41" s="187"/>
      <c r="F41" s="187"/>
      <c r="G41" s="142" t="s">
        <v>836</v>
      </c>
      <c r="H41" s="194"/>
      <c r="I41" s="177"/>
      <c r="J41" s="196"/>
      <c r="K41" s="193"/>
      <c r="L41" s="177"/>
      <c r="M41" s="189"/>
      <c r="N41" s="187"/>
      <c r="O41" s="187"/>
      <c r="P41" s="187"/>
      <c r="Q41" s="187"/>
      <c r="R41" s="200"/>
      <c r="S41" s="202"/>
      <c r="T41" s="198"/>
      <c r="U41" s="177"/>
      <c r="V41" s="177"/>
      <c r="W41" s="177"/>
      <c r="X41" s="202"/>
      <c r="Y41" s="198"/>
      <c r="Z41" s="177"/>
      <c r="AA41" s="187"/>
      <c r="AB41" s="177"/>
      <c r="AC41" s="177"/>
      <c r="AD41" s="193"/>
      <c r="AE41" s="193"/>
      <c r="AF41" s="193"/>
      <c r="AG41" s="196"/>
      <c r="AH41" s="204"/>
      <c r="AI41" s="137"/>
      <c r="AJ41" s="48"/>
      <c r="AK41" s="137"/>
      <c r="AL41" s="137"/>
      <c r="AM41" s="137"/>
      <c r="AN41" s="139"/>
      <c r="AO41" s="137"/>
      <c r="AP41" s="14"/>
      <c r="AQ41" s="191"/>
      <c r="AR41" s="16"/>
      <c r="AS41" s="16"/>
      <c r="AT41" s="7"/>
      <c r="AU41" s="14"/>
      <c r="AV41" s="16"/>
      <c r="AW41" s="14"/>
      <c r="AX41" s="7"/>
      <c r="AY41" s="14"/>
      <c r="AZ41" s="16"/>
      <c r="BA41" s="84"/>
      <c r="BB41" s="16"/>
      <c r="BC41" s="84"/>
      <c r="BD41" s="16"/>
      <c r="BE41" s="84"/>
      <c r="BF41" s="16"/>
      <c r="BG41" s="84"/>
      <c r="BH41" s="16"/>
      <c r="BI41" s="84"/>
      <c r="BJ41" s="16"/>
      <c r="BK41" s="84"/>
      <c r="BL41" s="16"/>
      <c r="BM41" s="84"/>
      <c r="BN41" s="16"/>
      <c r="BO41" s="84"/>
      <c r="BP41" s="16"/>
      <c r="BQ41" s="84"/>
    </row>
    <row r="42" spans="1:69" ht="29.25" customHeight="1">
      <c r="A42" s="141">
        <v>35</v>
      </c>
      <c r="B42" s="137" t="s">
        <v>201</v>
      </c>
      <c r="C42" s="137" t="s">
        <v>202</v>
      </c>
      <c r="D42" s="1">
        <v>42417</v>
      </c>
      <c r="E42" s="137" t="s">
        <v>52</v>
      </c>
      <c r="F42" s="137" t="s">
        <v>60</v>
      </c>
      <c r="G42" s="140" t="s">
        <v>248</v>
      </c>
      <c r="H42" s="140" t="str">
        <f t="shared" ref="H42:H105" si="6">G42</f>
        <v>현장형 창조인재 양성사업 결과물 홍보공간 조성</v>
      </c>
      <c r="I42" s="140" t="s">
        <v>249</v>
      </c>
      <c r="J42" s="18">
        <v>11882200</v>
      </c>
      <c r="K42" s="138"/>
      <c r="L42" s="140"/>
      <c r="M42" s="20"/>
      <c r="N42" s="137"/>
      <c r="O42" s="137"/>
      <c r="P42" s="137"/>
      <c r="Q42" s="137"/>
      <c r="R42" s="59"/>
      <c r="S42" s="40"/>
      <c r="T42" s="138"/>
      <c r="U42" s="140"/>
      <c r="V42" s="140"/>
      <c r="W42" s="140"/>
      <c r="X42" s="40"/>
      <c r="Y42" s="138"/>
      <c r="Z42" s="140" t="s">
        <v>250</v>
      </c>
      <c r="AA42" s="137" t="s">
        <v>251</v>
      </c>
      <c r="AB42" s="140" t="s">
        <v>252</v>
      </c>
      <c r="AC42" s="140"/>
      <c r="AD42" s="1">
        <v>42422</v>
      </c>
      <c r="AE42" s="1">
        <v>42422</v>
      </c>
      <c r="AF42" s="1">
        <v>42426</v>
      </c>
      <c r="AG42" s="18">
        <v>10901000</v>
      </c>
      <c r="AH42" s="61">
        <f t="shared" ref="AH42:AH49" si="7">SUM(AG42/J42)</f>
        <v>0.91742269950009259</v>
      </c>
      <c r="AI42" s="137"/>
      <c r="AJ42" s="48"/>
      <c r="AK42" s="137"/>
      <c r="AL42" s="137"/>
      <c r="AM42" s="137"/>
      <c r="AN42" s="139"/>
      <c r="AO42" s="137"/>
      <c r="AP42" s="14"/>
      <c r="AQ42" s="141" t="str">
        <f t="shared" ref="AQ42:AQ49" si="8">C42</f>
        <v>김태훈</v>
      </c>
      <c r="AR42" s="16">
        <v>42426</v>
      </c>
      <c r="AS42" s="16">
        <v>42426</v>
      </c>
      <c r="AT42" s="7"/>
      <c r="AU42" s="14"/>
      <c r="AV42" s="16">
        <v>42429</v>
      </c>
      <c r="AW42" s="14">
        <f t="shared" ref="AW42:AW49" si="9">SUM(AG42-AU42)</f>
        <v>10901000</v>
      </c>
      <c r="AX42" s="92"/>
      <c r="AY42" s="82"/>
      <c r="AZ42" s="92"/>
      <c r="BA42" s="82"/>
      <c r="BB42" s="92"/>
      <c r="BC42" s="82"/>
      <c r="BD42" s="92"/>
      <c r="BE42" s="82"/>
      <c r="BF42" s="92"/>
      <c r="BG42" s="82"/>
      <c r="BH42" s="92"/>
      <c r="BI42" s="82"/>
      <c r="BJ42" s="92"/>
      <c r="BK42" s="82"/>
      <c r="BL42" s="92"/>
      <c r="BM42" s="82"/>
      <c r="BN42" s="92"/>
      <c r="BO42" s="82"/>
      <c r="BP42" s="92"/>
      <c r="BQ42" s="82"/>
    </row>
    <row r="43" spans="1:69" ht="29.25" customHeight="1">
      <c r="A43" s="141">
        <v>36</v>
      </c>
      <c r="B43" s="137" t="s">
        <v>75</v>
      </c>
      <c r="C43" s="137" t="s">
        <v>103</v>
      </c>
      <c r="D43" s="1">
        <v>42423</v>
      </c>
      <c r="E43" s="137" t="s">
        <v>52</v>
      </c>
      <c r="F43" s="137" t="s">
        <v>60</v>
      </c>
      <c r="G43" s="140" t="s">
        <v>265</v>
      </c>
      <c r="H43" s="140" t="str">
        <f t="shared" si="6"/>
        <v>설맞이 환경정비에 따른 폐품 처리</v>
      </c>
      <c r="I43" s="140" t="s">
        <v>326</v>
      </c>
      <c r="J43" s="18">
        <v>120000</v>
      </c>
      <c r="K43" s="138"/>
      <c r="L43" s="140"/>
      <c r="M43" s="20"/>
      <c r="N43" s="137"/>
      <c r="O43" s="137"/>
      <c r="P43" s="137"/>
      <c r="Q43" s="137"/>
      <c r="R43" s="59"/>
      <c r="S43" s="40"/>
      <c r="T43" s="138"/>
      <c r="U43" s="140"/>
      <c r="V43" s="140"/>
      <c r="W43" s="140"/>
      <c r="X43" s="40"/>
      <c r="Y43" s="138"/>
      <c r="Z43" s="140" t="s">
        <v>266</v>
      </c>
      <c r="AA43" s="137" t="s">
        <v>267</v>
      </c>
      <c r="AB43" s="140" t="s">
        <v>268</v>
      </c>
      <c r="AC43" s="140"/>
      <c r="AD43" s="1">
        <v>42423</v>
      </c>
      <c r="AE43" s="1">
        <v>42431</v>
      </c>
      <c r="AF43" s="1">
        <v>42433</v>
      </c>
      <c r="AG43" s="18">
        <v>100000</v>
      </c>
      <c r="AH43" s="61">
        <f t="shared" si="7"/>
        <v>0.83333333333333337</v>
      </c>
      <c r="AI43" s="137"/>
      <c r="AJ43" s="48"/>
      <c r="AK43" s="137"/>
      <c r="AL43" s="137"/>
      <c r="AM43" s="137"/>
      <c r="AN43" s="139"/>
      <c r="AO43" s="137"/>
      <c r="AP43" s="14"/>
      <c r="AQ43" s="141" t="str">
        <f t="shared" si="8"/>
        <v>이인철</v>
      </c>
      <c r="AR43" s="16">
        <v>42432</v>
      </c>
      <c r="AS43" s="16">
        <v>42432</v>
      </c>
      <c r="AT43" s="7"/>
      <c r="AU43" s="14"/>
      <c r="AV43" s="16">
        <v>42438</v>
      </c>
      <c r="AW43" s="14">
        <f t="shared" si="9"/>
        <v>100000</v>
      </c>
      <c r="AX43" s="92"/>
      <c r="AY43" s="82"/>
      <c r="AZ43" s="92"/>
      <c r="BA43" s="82"/>
      <c r="BB43" s="92"/>
      <c r="BC43" s="82"/>
      <c r="BD43" s="92"/>
      <c r="BE43" s="82"/>
      <c r="BF43" s="92"/>
      <c r="BG43" s="82"/>
      <c r="BH43" s="92"/>
      <c r="BI43" s="82"/>
      <c r="BJ43" s="92"/>
      <c r="BK43" s="82"/>
      <c r="BL43" s="92"/>
      <c r="BM43" s="82"/>
      <c r="BN43" s="92"/>
      <c r="BO43" s="82"/>
      <c r="BP43" s="92"/>
      <c r="BQ43" s="82"/>
    </row>
    <row r="44" spans="1:69" ht="29.25" customHeight="1">
      <c r="A44" s="141">
        <v>37</v>
      </c>
      <c r="B44" s="137" t="s">
        <v>83</v>
      </c>
      <c r="C44" s="137" t="s">
        <v>205</v>
      </c>
      <c r="D44" s="1">
        <v>42422</v>
      </c>
      <c r="E44" s="137" t="s">
        <v>52</v>
      </c>
      <c r="F44" s="137" t="s">
        <v>289</v>
      </c>
      <c r="G44" s="140" t="s">
        <v>284</v>
      </c>
      <c r="H44" s="140" t="str">
        <f t="shared" si="6"/>
        <v>한국만화박물관 상설전시관 4층 크로마키 시스템 개보수용역</v>
      </c>
      <c r="I44" s="140" t="s">
        <v>285</v>
      </c>
      <c r="J44" s="18">
        <v>17500000</v>
      </c>
      <c r="K44" s="138"/>
      <c r="L44" s="140"/>
      <c r="M44" s="20"/>
      <c r="N44" s="137"/>
      <c r="O44" s="137"/>
      <c r="P44" s="137"/>
      <c r="Q44" s="137"/>
      <c r="R44" s="59"/>
      <c r="S44" s="40"/>
      <c r="T44" s="138"/>
      <c r="U44" s="140"/>
      <c r="V44" s="140"/>
      <c r="W44" s="140"/>
      <c r="X44" s="40"/>
      <c r="Y44" s="138"/>
      <c r="Z44" s="140" t="s">
        <v>286</v>
      </c>
      <c r="AA44" s="137" t="s">
        <v>287</v>
      </c>
      <c r="AB44" s="140" t="s">
        <v>288</v>
      </c>
      <c r="AC44" s="140"/>
      <c r="AD44" s="1">
        <v>42425</v>
      </c>
      <c r="AE44" s="1">
        <v>42431</v>
      </c>
      <c r="AF44" s="1">
        <v>42447</v>
      </c>
      <c r="AG44" s="18">
        <v>15730000</v>
      </c>
      <c r="AH44" s="61">
        <f t="shared" si="7"/>
        <v>0.89885714285714291</v>
      </c>
      <c r="AI44" s="137"/>
      <c r="AJ44" s="48"/>
      <c r="AK44" s="137"/>
      <c r="AL44" s="137"/>
      <c r="AM44" s="137"/>
      <c r="AN44" s="139"/>
      <c r="AO44" s="137"/>
      <c r="AP44" s="14"/>
      <c r="AQ44" s="141" t="str">
        <f t="shared" si="8"/>
        <v>서정임</v>
      </c>
      <c r="AR44" s="16">
        <v>42447</v>
      </c>
      <c r="AS44" s="16">
        <v>42447</v>
      </c>
      <c r="AT44" s="7"/>
      <c r="AU44" s="14"/>
      <c r="AV44" s="16">
        <v>42453</v>
      </c>
      <c r="AW44" s="14">
        <f t="shared" si="9"/>
        <v>15730000</v>
      </c>
      <c r="AX44" s="92"/>
      <c r="AY44" s="82"/>
      <c r="AZ44" s="92"/>
      <c r="BA44" s="82"/>
      <c r="BB44" s="92"/>
      <c r="BC44" s="82"/>
      <c r="BD44" s="92"/>
      <c r="BE44" s="82"/>
      <c r="BF44" s="92"/>
      <c r="BG44" s="82"/>
      <c r="BH44" s="92"/>
      <c r="BI44" s="82"/>
      <c r="BJ44" s="92"/>
      <c r="BK44" s="82"/>
      <c r="BL44" s="92"/>
      <c r="BM44" s="82"/>
      <c r="BN44" s="92"/>
      <c r="BO44" s="82"/>
      <c r="BP44" s="92"/>
      <c r="BQ44" s="82"/>
    </row>
    <row r="45" spans="1:69" ht="29.25" customHeight="1">
      <c r="A45" s="141">
        <v>38</v>
      </c>
      <c r="B45" s="137" t="s">
        <v>83</v>
      </c>
      <c r="C45" s="137" t="s">
        <v>205</v>
      </c>
      <c r="D45" s="1">
        <v>42422</v>
      </c>
      <c r="E45" s="137" t="s">
        <v>52</v>
      </c>
      <c r="F45" s="137" t="s">
        <v>289</v>
      </c>
      <c r="G45" s="140" t="s">
        <v>290</v>
      </c>
      <c r="H45" s="140" t="str">
        <f t="shared" si="6"/>
        <v>한국만화박물관 상설전시관 모형 전시물 수리용역</v>
      </c>
      <c r="I45" s="140" t="s">
        <v>291</v>
      </c>
      <c r="J45" s="18">
        <v>6170000</v>
      </c>
      <c r="K45" s="138"/>
      <c r="L45" s="140"/>
      <c r="M45" s="20"/>
      <c r="N45" s="137"/>
      <c r="O45" s="137"/>
      <c r="P45" s="137"/>
      <c r="Q45" s="137"/>
      <c r="R45" s="59"/>
      <c r="S45" s="40"/>
      <c r="T45" s="138"/>
      <c r="U45" s="140"/>
      <c r="V45" s="140"/>
      <c r="W45" s="140"/>
      <c r="X45" s="40"/>
      <c r="Y45" s="138"/>
      <c r="Z45" s="140" t="s">
        <v>292</v>
      </c>
      <c r="AA45" s="137" t="s">
        <v>293</v>
      </c>
      <c r="AB45" s="140" t="s">
        <v>294</v>
      </c>
      <c r="AC45" s="140"/>
      <c r="AD45" s="1">
        <v>42426</v>
      </c>
      <c r="AE45" s="1">
        <v>42426</v>
      </c>
      <c r="AF45" s="1">
        <v>42451</v>
      </c>
      <c r="AG45" s="18">
        <v>5500000</v>
      </c>
      <c r="AH45" s="61">
        <f t="shared" si="7"/>
        <v>0.89141004862236628</v>
      </c>
      <c r="AI45" s="137"/>
      <c r="AJ45" s="48"/>
      <c r="AK45" s="137"/>
      <c r="AL45" s="137"/>
      <c r="AM45" s="137"/>
      <c r="AN45" s="139"/>
      <c r="AO45" s="137"/>
      <c r="AP45" s="14"/>
      <c r="AQ45" s="141" t="str">
        <f t="shared" si="8"/>
        <v>서정임</v>
      </c>
      <c r="AR45" s="16">
        <v>42447</v>
      </c>
      <c r="AS45" s="16">
        <v>42447</v>
      </c>
      <c r="AT45" s="7"/>
      <c r="AU45" s="14"/>
      <c r="AV45" s="16">
        <v>42453</v>
      </c>
      <c r="AW45" s="14">
        <f t="shared" si="9"/>
        <v>5500000</v>
      </c>
      <c r="AX45" s="92"/>
      <c r="AY45" s="82"/>
      <c r="AZ45" s="92"/>
      <c r="BA45" s="82"/>
      <c r="BB45" s="92"/>
      <c r="BC45" s="82"/>
      <c r="BD45" s="92"/>
      <c r="BE45" s="82"/>
      <c r="BF45" s="92"/>
      <c r="BG45" s="82"/>
      <c r="BH45" s="92"/>
      <c r="BI45" s="82"/>
      <c r="BJ45" s="92"/>
      <c r="BK45" s="82"/>
      <c r="BL45" s="92"/>
      <c r="BM45" s="82"/>
      <c r="BN45" s="92"/>
      <c r="BO45" s="82"/>
      <c r="BP45" s="92"/>
      <c r="BQ45" s="82"/>
    </row>
    <row r="46" spans="1:69" ht="29.25" customHeight="1">
      <c r="A46" s="141">
        <v>39</v>
      </c>
      <c r="B46" s="137" t="s">
        <v>83</v>
      </c>
      <c r="C46" s="137" t="s">
        <v>205</v>
      </c>
      <c r="D46" s="1">
        <v>42426</v>
      </c>
      <c r="E46" s="137" t="s">
        <v>52</v>
      </c>
      <c r="F46" s="137" t="s">
        <v>289</v>
      </c>
      <c r="G46" s="140" t="s">
        <v>307</v>
      </c>
      <c r="H46" s="140" t="str">
        <f t="shared" si="6"/>
        <v>상설전시관 대형 마우스용 웹툰 영상 제어 시스템 설계 및 설치 용역</v>
      </c>
      <c r="I46" s="140" t="s">
        <v>291</v>
      </c>
      <c r="J46" s="18">
        <v>6600000</v>
      </c>
      <c r="K46" s="138"/>
      <c r="L46" s="140"/>
      <c r="M46" s="20"/>
      <c r="N46" s="137"/>
      <c r="O46" s="137"/>
      <c r="P46" s="137"/>
      <c r="Q46" s="137"/>
      <c r="R46" s="59"/>
      <c r="S46" s="40"/>
      <c r="T46" s="138"/>
      <c r="U46" s="140"/>
      <c r="V46" s="140"/>
      <c r="W46" s="140"/>
      <c r="X46" s="40"/>
      <c r="Y46" s="138"/>
      <c r="Z46" s="140" t="s">
        <v>295</v>
      </c>
      <c r="AA46" s="137" t="s">
        <v>296</v>
      </c>
      <c r="AB46" s="140" t="s">
        <v>297</v>
      </c>
      <c r="AC46" s="140"/>
      <c r="AD46" s="1">
        <v>42429</v>
      </c>
      <c r="AE46" s="1">
        <v>42429</v>
      </c>
      <c r="AF46" s="1">
        <v>42447</v>
      </c>
      <c r="AG46" s="18">
        <v>6000000</v>
      </c>
      <c r="AH46" s="61">
        <f t="shared" si="7"/>
        <v>0.90909090909090906</v>
      </c>
      <c r="AI46" s="137"/>
      <c r="AJ46" s="48"/>
      <c r="AK46" s="137"/>
      <c r="AL46" s="137"/>
      <c r="AM46" s="137"/>
      <c r="AN46" s="139"/>
      <c r="AO46" s="137"/>
      <c r="AP46" s="14"/>
      <c r="AQ46" s="141" t="str">
        <f t="shared" si="8"/>
        <v>서정임</v>
      </c>
      <c r="AR46" s="16">
        <v>42447</v>
      </c>
      <c r="AS46" s="16">
        <v>42447</v>
      </c>
      <c r="AT46" s="7"/>
      <c r="AU46" s="14"/>
      <c r="AV46" s="16">
        <v>42453</v>
      </c>
      <c r="AW46" s="14">
        <f t="shared" si="9"/>
        <v>6000000</v>
      </c>
      <c r="AX46" s="92"/>
      <c r="AY46" s="82"/>
      <c r="AZ46" s="92"/>
      <c r="BA46" s="82"/>
      <c r="BB46" s="92"/>
      <c r="BC46" s="82"/>
      <c r="BD46" s="92"/>
      <c r="BE46" s="82"/>
      <c r="BF46" s="92"/>
      <c r="BG46" s="82"/>
      <c r="BH46" s="92"/>
      <c r="BI46" s="82"/>
      <c r="BJ46" s="92"/>
      <c r="BK46" s="82"/>
      <c r="BL46" s="92"/>
      <c r="BM46" s="82"/>
      <c r="BN46" s="92"/>
      <c r="BO46" s="82"/>
      <c r="BP46" s="92"/>
      <c r="BQ46" s="82"/>
    </row>
    <row r="47" spans="1:69" ht="29.25" customHeight="1">
      <c r="A47" s="141">
        <v>40</v>
      </c>
      <c r="B47" s="137" t="s">
        <v>83</v>
      </c>
      <c r="C47" s="137" t="s">
        <v>176</v>
      </c>
      <c r="D47" s="1">
        <v>42429</v>
      </c>
      <c r="E47" s="137" t="s">
        <v>52</v>
      </c>
      <c r="F47" s="137" t="s">
        <v>368</v>
      </c>
      <c r="G47" s="140" t="s">
        <v>298</v>
      </c>
      <c r="H47" s="140" t="str">
        <f t="shared" si="6"/>
        <v>한국만화박물관 내부 청소 및 도색 용역</v>
      </c>
      <c r="I47" s="140" t="s">
        <v>299</v>
      </c>
      <c r="J47" s="18">
        <v>13255000</v>
      </c>
      <c r="K47" s="138"/>
      <c r="L47" s="140"/>
      <c r="M47" s="20"/>
      <c r="N47" s="137"/>
      <c r="O47" s="137"/>
      <c r="P47" s="137"/>
      <c r="Q47" s="137"/>
      <c r="R47" s="59"/>
      <c r="S47" s="40"/>
      <c r="T47" s="138"/>
      <c r="U47" s="140"/>
      <c r="V47" s="140"/>
      <c r="W47" s="140"/>
      <c r="X47" s="40"/>
      <c r="Y47" s="138"/>
      <c r="Z47" s="140" t="s">
        <v>300</v>
      </c>
      <c r="AA47" s="137" t="s">
        <v>301</v>
      </c>
      <c r="AB47" s="140" t="s">
        <v>302</v>
      </c>
      <c r="AC47" s="140"/>
      <c r="AD47" s="1">
        <v>42431</v>
      </c>
      <c r="AE47" s="1">
        <v>42433</v>
      </c>
      <c r="AF47" s="1">
        <v>42440</v>
      </c>
      <c r="AG47" s="18">
        <v>11880000</v>
      </c>
      <c r="AH47" s="61">
        <f t="shared" si="7"/>
        <v>0.89626556016597514</v>
      </c>
      <c r="AI47" s="137"/>
      <c r="AJ47" s="48"/>
      <c r="AK47" s="137"/>
      <c r="AL47" s="137"/>
      <c r="AM47" s="137"/>
      <c r="AN47" s="139"/>
      <c r="AO47" s="137"/>
      <c r="AP47" s="14"/>
      <c r="AQ47" s="141" t="str">
        <f t="shared" si="8"/>
        <v>방희정</v>
      </c>
      <c r="AR47" s="16">
        <v>42440</v>
      </c>
      <c r="AS47" s="16">
        <v>42445</v>
      </c>
      <c r="AT47" s="7"/>
      <c r="AU47" s="14"/>
      <c r="AV47" s="16">
        <v>42450</v>
      </c>
      <c r="AW47" s="14">
        <f t="shared" si="9"/>
        <v>11880000</v>
      </c>
      <c r="AX47" s="92"/>
      <c r="AY47" s="82"/>
      <c r="AZ47" s="92"/>
      <c r="BA47" s="82"/>
      <c r="BB47" s="92"/>
      <c r="BC47" s="82"/>
      <c r="BD47" s="92"/>
      <c r="BE47" s="82"/>
      <c r="BF47" s="92"/>
      <c r="BG47" s="82"/>
      <c r="BH47" s="92"/>
      <c r="BI47" s="82"/>
      <c r="BJ47" s="92"/>
      <c r="BK47" s="82"/>
      <c r="BL47" s="92"/>
      <c r="BM47" s="82"/>
      <c r="BN47" s="92"/>
      <c r="BO47" s="82"/>
      <c r="BP47" s="92"/>
      <c r="BQ47" s="82"/>
    </row>
    <row r="48" spans="1:69" ht="29.25" customHeight="1">
      <c r="A48" s="141">
        <v>41</v>
      </c>
      <c r="B48" s="137" t="s">
        <v>83</v>
      </c>
      <c r="C48" s="137" t="s">
        <v>176</v>
      </c>
      <c r="D48" s="1">
        <v>42429</v>
      </c>
      <c r="E48" s="137" t="s">
        <v>91</v>
      </c>
      <c r="F48" s="137" t="s">
        <v>60</v>
      </c>
      <c r="G48" s="140" t="s">
        <v>303</v>
      </c>
      <c r="H48" s="140" t="str">
        <f t="shared" si="6"/>
        <v>한국만화박물관 현수막 거치대 및 인포메이션 철제프레임 제작</v>
      </c>
      <c r="I48" s="140" t="s">
        <v>304</v>
      </c>
      <c r="J48" s="18">
        <v>2340800</v>
      </c>
      <c r="K48" s="138"/>
      <c r="L48" s="140"/>
      <c r="M48" s="20"/>
      <c r="N48" s="137"/>
      <c r="O48" s="137"/>
      <c r="P48" s="137"/>
      <c r="Q48" s="137"/>
      <c r="R48" s="59"/>
      <c r="S48" s="40"/>
      <c r="T48" s="138"/>
      <c r="U48" s="140"/>
      <c r="V48" s="140"/>
      <c r="W48" s="140"/>
      <c r="X48" s="40"/>
      <c r="Y48" s="138"/>
      <c r="Z48" s="140" t="s">
        <v>305</v>
      </c>
      <c r="AA48" s="137" t="s">
        <v>306</v>
      </c>
      <c r="AB48" s="140" t="s">
        <v>367</v>
      </c>
      <c r="AC48" s="140"/>
      <c r="AD48" s="1">
        <v>42433</v>
      </c>
      <c r="AE48" s="1"/>
      <c r="AF48" s="1">
        <v>42440</v>
      </c>
      <c r="AG48" s="18">
        <v>2111400</v>
      </c>
      <c r="AH48" s="61">
        <f t="shared" si="7"/>
        <v>0.90199931647300069</v>
      </c>
      <c r="AI48" s="137"/>
      <c r="AJ48" s="48"/>
      <c r="AK48" s="137"/>
      <c r="AL48" s="137"/>
      <c r="AM48" s="137"/>
      <c r="AN48" s="139"/>
      <c r="AO48" s="137"/>
      <c r="AP48" s="14"/>
      <c r="AQ48" s="141" t="str">
        <f t="shared" si="8"/>
        <v>방희정</v>
      </c>
      <c r="AR48" s="16">
        <v>42440</v>
      </c>
      <c r="AS48" s="16">
        <v>42453</v>
      </c>
      <c r="AT48" s="7"/>
      <c r="AU48" s="14"/>
      <c r="AV48" s="16">
        <v>42461</v>
      </c>
      <c r="AW48" s="14">
        <f t="shared" si="9"/>
        <v>2111400</v>
      </c>
      <c r="AX48" s="92"/>
      <c r="AY48" s="82"/>
      <c r="AZ48" s="92"/>
      <c r="BA48" s="82"/>
      <c r="BB48" s="92"/>
      <c r="BC48" s="82"/>
      <c r="BD48" s="92"/>
      <c r="BE48" s="82"/>
      <c r="BF48" s="92"/>
      <c r="BG48" s="82"/>
      <c r="BH48" s="92"/>
      <c r="BI48" s="82"/>
      <c r="BJ48" s="92"/>
      <c r="BK48" s="82"/>
      <c r="BL48" s="92"/>
      <c r="BM48" s="82"/>
      <c r="BN48" s="92"/>
      <c r="BO48" s="82"/>
      <c r="BP48" s="92"/>
      <c r="BQ48" s="82"/>
    </row>
    <row r="49" spans="1:69" ht="29.25" customHeight="1">
      <c r="A49" s="141">
        <v>42</v>
      </c>
      <c r="B49" s="137" t="s">
        <v>83</v>
      </c>
      <c r="C49" s="137" t="s">
        <v>205</v>
      </c>
      <c r="D49" s="1">
        <v>42419</v>
      </c>
      <c r="E49" s="137" t="s">
        <v>195</v>
      </c>
      <c r="F49" s="22" t="s">
        <v>279</v>
      </c>
      <c r="G49" s="140" t="s">
        <v>280</v>
      </c>
      <c r="H49" s="140" t="str">
        <f t="shared" si="6"/>
        <v>한국만화박물관 상설전시 보완공사</v>
      </c>
      <c r="I49" s="140" t="s">
        <v>281</v>
      </c>
      <c r="J49" s="18">
        <v>29471540</v>
      </c>
      <c r="K49" s="138"/>
      <c r="L49" s="23"/>
      <c r="M49" s="20"/>
      <c r="N49" s="137"/>
      <c r="O49" s="23"/>
      <c r="P49" s="137"/>
      <c r="Q49" s="137"/>
      <c r="R49" s="42"/>
      <c r="S49" s="42"/>
      <c r="T49" s="138"/>
      <c r="U49" s="140"/>
      <c r="V49" s="140"/>
      <c r="W49" s="140"/>
      <c r="X49" s="42"/>
      <c r="Y49" s="138"/>
      <c r="Z49" s="140" t="s">
        <v>344</v>
      </c>
      <c r="AA49" s="137" t="s">
        <v>282</v>
      </c>
      <c r="AB49" s="140" t="s">
        <v>283</v>
      </c>
      <c r="AC49" s="140"/>
      <c r="AD49" s="1">
        <v>42436</v>
      </c>
      <c r="AE49" s="1">
        <v>42436</v>
      </c>
      <c r="AF49" s="1">
        <v>42440</v>
      </c>
      <c r="AG49" s="18">
        <v>26400000</v>
      </c>
      <c r="AH49" s="61">
        <f t="shared" si="7"/>
        <v>0.89577945366954015</v>
      </c>
      <c r="AI49" s="137"/>
      <c r="AJ49" s="48"/>
      <c r="AK49" s="137"/>
      <c r="AL49" s="137"/>
      <c r="AM49" s="137"/>
      <c r="AN49" s="139"/>
      <c r="AO49" s="137"/>
      <c r="AP49" s="14"/>
      <c r="AQ49" s="141" t="str">
        <f t="shared" si="8"/>
        <v>서정임</v>
      </c>
      <c r="AR49" s="16">
        <v>42440</v>
      </c>
      <c r="AS49" s="16">
        <v>42445</v>
      </c>
      <c r="AT49" s="7"/>
      <c r="AU49" s="14"/>
      <c r="AV49" s="16">
        <v>42450</v>
      </c>
      <c r="AW49" s="14">
        <f t="shared" si="9"/>
        <v>26400000</v>
      </c>
      <c r="AX49" s="92"/>
      <c r="AY49" s="82"/>
      <c r="AZ49" s="92"/>
      <c r="BA49" s="82"/>
      <c r="BB49" s="92"/>
      <c r="BC49" s="82"/>
      <c r="BD49" s="92"/>
      <c r="BE49" s="82"/>
      <c r="BF49" s="92"/>
      <c r="BG49" s="82"/>
      <c r="BH49" s="92"/>
      <c r="BI49" s="82"/>
      <c r="BJ49" s="92"/>
      <c r="BK49" s="82"/>
      <c r="BL49" s="92"/>
      <c r="BM49" s="82"/>
      <c r="BN49" s="92"/>
      <c r="BO49" s="82"/>
      <c r="BP49" s="92"/>
      <c r="BQ49" s="82"/>
    </row>
    <row r="50" spans="1:69" ht="29.25" customHeight="1">
      <c r="A50" s="141">
        <v>43</v>
      </c>
      <c r="B50" s="137" t="s">
        <v>139</v>
      </c>
      <c r="C50" s="137" t="s">
        <v>140</v>
      </c>
      <c r="D50" s="1">
        <v>42419</v>
      </c>
      <c r="E50" s="137" t="s">
        <v>91</v>
      </c>
      <c r="F50" s="22" t="s">
        <v>269</v>
      </c>
      <c r="G50" s="140" t="s">
        <v>270</v>
      </c>
      <c r="H50" s="140" t="str">
        <f t="shared" si="6"/>
        <v>만화도서관 2016년도 국내외 도서 및 비도서(연간단가계약) 구입</v>
      </c>
      <c r="I50" s="140" t="s">
        <v>271</v>
      </c>
      <c r="J50" s="18">
        <v>38228000</v>
      </c>
      <c r="K50" s="138">
        <v>42422</v>
      </c>
      <c r="L50" s="23" t="s">
        <v>273</v>
      </c>
      <c r="M50" s="20">
        <v>0.9</v>
      </c>
      <c r="N50" s="137" t="s">
        <v>272</v>
      </c>
      <c r="O50" s="23" t="s">
        <v>274</v>
      </c>
      <c r="P50" s="137" t="s">
        <v>118</v>
      </c>
      <c r="Q50" s="137" t="s">
        <v>275</v>
      </c>
      <c r="R50" s="42">
        <v>38228000</v>
      </c>
      <c r="S50" s="42">
        <v>38330546.619999997</v>
      </c>
      <c r="T50" s="138">
        <v>42426</v>
      </c>
      <c r="U50" s="140">
        <v>34</v>
      </c>
      <c r="V50" s="140" t="s">
        <v>276</v>
      </c>
      <c r="W50" s="140" t="s">
        <v>277</v>
      </c>
      <c r="X50" s="42">
        <v>34505100</v>
      </c>
      <c r="Y50" s="138">
        <v>42424</v>
      </c>
      <c r="Z50" s="140" t="s">
        <v>276</v>
      </c>
      <c r="AA50" s="137" t="s">
        <v>278</v>
      </c>
      <c r="AB50" s="140" t="s">
        <v>277</v>
      </c>
      <c r="AC50" s="140">
        <v>1</v>
      </c>
      <c r="AD50" s="1">
        <v>42438</v>
      </c>
      <c r="AE50" s="1"/>
      <c r="AF50" s="1">
        <v>42735</v>
      </c>
      <c r="AG50" s="18">
        <v>34505100</v>
      </c>
      <c r="AH50" s="61">
        <f>SUM(AG50/S50)</f>
        <v>0.90019848509011435</v>
      </c>
      <c r="AI50" s="137"/>
      <c r="AJ50" s="48"/>
      <c r="AK50" s="137"/>
      <c r="AL50" s="137"/>
      <c r="AM50" s="137"/>
      <c r="AN50" s="139"/>
      <c r="AO50" s="137"/>
      <c r="AP50" s="14"/>
      <c r="AQ50" s="141" t="s">
        <v>669</v>
      </c>
      <c r="AR50" s="16"/>
      <c r="AS50" s="16"/>
      <c r="AT50" s="7"/>
      <c r="AU50" s="14"/>
      <c r="AV50" s="16"/>
      <c r="AW50" s="14"/>
      <c r="AX50" s="16">
        <v>42480</v>
      </c>
      <c r="AY50" s="84">
        <v>2427660</v>
      </c>
      <c r="AZ50" s="92">
        <v>42509</v>
      </c>
      <c r="BA50" s="82">
        <v>2058740</v>
      </c>
      <c r="BB50" s="92">
        <v>42544</v>
      </c>
      <c r="BC50" s="82">
        <v>1740620</v>
      </c>
      <c r="BD50" s="92">
        <v>42579</v>
      </c>
      <c r="BE50" s="82">
        <v>2916820</v>
      </c>
      <c r="BF50" s="92">
        <v>42604</v>
      </c>
      <c r="BG50" s="82">
        <v>2961840</v>
      </c>
      <c r="BH50" s="92">
        <v>42640</v>
      </c>
      <c r="BI50" s="82">
        <v>2263910</v>
      </c>
      <c r="BJ50" s="92">
        <v>42671</v>
      </c>
      <c r="BK50" s="82">
        <v>3277450</v>
      </c>
      <c r="BL50" s="92">
        <v>42702</v>
      </c>
      <c r="BM50" s="82">
        <v>2386920</v>
      </c>
      <c r="BN50" s="92"/>
      <c r="BO50" s="82"/>
      <c r="BP50" s="92"/>
      <c r="BQ50" s="82"/>
    </row>
    <row r="51" spans="1:69" ht="29.25" customHeight="1">
      <c r="A51" s="141">
        <v>44</v>
      </c>
      <c r="B51" s="137" t="s">
        <v>75</v>
      </c>
      <c r="C51" s="137" t="s">
        <v>103</v>
      </c>
      <c r="D51" s="1">
        <v>42419</v>
      </c>
      <c r="E51" s="137" t="s">
        <v>91</v>
      </c>
      <c r="F51" s="22" t="s">
        <v>60</v>
      </c>
      <c r="G51" s="140" t="s">
        <v>308</v>
      </c>
      <c r="H51" s="140" t="str">
        <f t="shared" si="6"/>
        <v>통합백신관리 솔류션 및 백신 도입</v>
      </c>
      <c r="I51" s="140" t="s">
        <v>309</v>
      </c>
      <c r="J51" s="18">
        <v>5636400</v>
      </c>
      <c r="K51" s="138"/>
      <c r="L51" s="23"/>
      <c r="M51" s="20"/>
      <c r="N51" s="137"/>
      <c r="O51" s="23"/>
      <c r="P51" s="137"/>
      <c r="Q51" s="137"/>
      <c r="R51" s="42"/>
      <c r="S51" s="42"/>
      <c r="T51" s="138"/>
      <c r="U51" s="140"/>
      <c r="V51" s="140"/>
      <c r="W51" s="140"/>
      <c r="X51" s="42"/>
      <c r="Y51" s="138"/>
      <c r="Z51" s="140" t="s">
        <v>310</v>
      </c>
      <c r="AA51" s="137" t="s">
        <v>311</v>
      </c>
      <c r="AB51" s="140" t="s">
        <v>312</v>
      </c>
      <c r="AC51" s="140"/>
      <c r="AD51" s="1">
        <v>42440</v>
      </c>
      <c r="AE51" s="1"/>
      <c r="AF51" s="1">
        <v>42460</v>
      </c>
      <c r="AG51" s="18">
        <v>5368000</v>
      </c>
      <c r="AH51" s="61">
        <f>SUM(AG51/J51)</f>
        <v>0.95238095238095233</v>
      </c>
      <c r="AI51" s="137"/>
      <c r="AJ51" s="48"/>
      <c r="AK51" s="137"/>
      <c r="AL51" s="137"/>
      <c r="AM51" s="137"/>
      <c r="AN51" s="139"/>
      <c r="AO51" s="137"/>
      <c r="AP51" s="14"/>
      <c r="AQ51" s="141" t="str">
        <f t="shared" ref="AQ51:AQ61" si="10">C51</f>
        <v>이인철</v>
      </c>
      <c r="AR51" s="16">
        <v>42447</v>
      </c>
      <c r="AS51" s="16">
        <v>42451</v>
      </c>
      <c r="AT51" s="7"/>
      <c r="AU51" s="14"/>
      <c r="AV51" s="16">
        <v>42453</v>
      </c>
      <c r="AW51" s="14">
        <f>SUM(AG51-AU51)</f>
        <v>5368000</v>
      </c>
      <c r="AX51" s="92"/>
      <c r="AY51" s="82"/>
      <c r="AZ51" s="92"/>
      <c r="BA51" s="82"/>
      <c r="BB51" s="92"/>
      <c r="BC51" s="82"/>
      <c r="BD51" s="92"/>
      <c r="BE51" s="82"/>
      <c r="BF51" s="92"/>
      <c r="BG51" s="82"/>
      <c r="BH51" s="92"/>
      <c r="BI51" s="82"/>
      <c r="BJ51" s="92"/>
      <c r="BK51" s="82"/>
      <c r="BL51" s="92"/>
      <c r="BM51" s="82"/>
      <c r="BN51" s="92"/>
      <c r="BO51" s="82"/>
      <c r="BP51" s="92"/>
      <c r="BQ51" s="82"/>
    </row>
    <row r="52" spans="1:69" ht="29.25" customHeight="1">
      <c r="A52" s="141">
        <v>45</v>
      </c>
      <c r="B52" s="137" t="s">
        <v>75</v>
      </c>
      <c r="C52" s="137" t="s">
        <v>103</v>
      </c>
      <c r="D52" s="1">
        <v>42424</v>
      </c>
      <c r="E52" s="137" t="s">
        <v>52</v>
      </c>
      <c r="F52" s="137" t="s">
        <v>60</v>
      </c>
      <c r="G52" s="140" t="s">
        <v>313</v>
      </c>
      <c r="H52" s="140" t="str">
        <f t="shared" si="6"/>
        <v>한국만화영상진흥원 청사 방역용역</v>
      </c>
      <c r="I52" s="140" t="s">
        <v>314</v>
      </c>
      <c r="J52" s="18">
        <v>3680000</v>
      </c>
      <c r="K52" s="138"/>
      <c r="L52" s="140"/>
      <c r="M52" s="20"/>
      <c r="N52" s="137"/>
      <c r="O52" s="137"/>
      <c r="P52" s="137"/>
      <c r="Q52" s="137"/>
      <c r="R52" s="59"/>
      <c r="S52" s="40"/>
      <c r="T52" s="138"/>
      <c r="U52" s="140"/>
      <c r="V52" s="140"/>
      <c r="W52" s="140"/>
      <c r="X52" s="40"/>
      <c r="Y52" s="138"/>
      <c r="Z52" s="140" t="s">
        <v>315</v>
      </c>
      <c r="AA52" s="137" t="s">
        <v>316</v>
      </c>
      <c r="AB52" s="140" t="s">
        <v>317</v>
      </c>
      <c r="AC52" s="140"/>
      <c r="AD52" s="1">
        <v>42440</v>
      </c>
      <c r="AE52" s="1">
        <v>42443</v>
      </c>
      <c r="AF52" s="1">
        <v>42704</v>
      </c>
      <c r="AG52" s="18">
        <v>3333500</v>
      </c>
      <c r="AH52" s="61">
        <f>SUM(AG52/J52)</f>
        <v>0.90584239130434785</v>
      </c>
      <c r="AI52" s="137"/>
      <c r="AJ52" s="48"/>
      <c r="AK52" s="137"/>
      <c r="AL52" s="137"/>
      <c r="AM52" s="137"/>
      <c r="AN52" s="139"/>
      <c r="AO52" s="137"/>
      <c r="AP52" s="14"/>
      <c r="AQ52" s="141" t="str">
        <f t="shared" si="10"/>
        <v>이인철</v>
      </c>
      <c r="AR52" s="16"/>
      <c r="AS52" s="16"/>
      <c r="AT52" s="7"/>
      <c r="AU52" s="14"/>
      <c r="AV52" s="16">
        <v>42689</v>
      </c>
      <c r="AW52" s="84">
        <v>666700</v>
      </c>
      <c r="AX52" s="16">
        <v>42453</v>
      </c>
      <c r="AY52" s="84">
        <v>666700</v>
      </c>
      <c r="AZ52" s="16">
        <v>42514</v>
      </c>
      <c r="BA52" s="82">
        <v>666700</v>
      </c>
      <c r="BB52" s="92">
        <v>42565</v>
      </c>
      <c r="BC52" s="84">
        <v>666700</v>
      </c>
      <c r="BD52" s="92">
        <v>42621</v>
      </c>
      <c r="BE52" s="84">
        <v>666700</v>
      </c>
      <c r="BF52" s="92"/>
      <c r="BG52" s="82"/>
      <c r="BH52" s="92"/>
      <c r="BI52" s="82"/>
      <c r="BJ52" s="92"/>
      <c r="BK52" s="82"/>
      <c r="BL52" s="92"/>
      <c r="BM52" s="82"/>
      <c r="BN52" s="92"/>
      <c r="BO52" s="82"/>
      <c r="BP52" s="92"/>
      <c r="BQ52" s="82"/>
    </row>
    <row r="53" spans="1:69" ht="29.25" customHeight="1">
      <c r="A53" s="141">
        <v>46</v>
      </c>
      <c r="B53" s="137" t="s">
        <v>139</v>
      </c>
      <c r="C53" s="137" t="s">
        <v>318</v>
      </c>
      <c r="D53" s="1">
        <v>42429</v>
      </c>
      <c r="E53" s="137" t="s">
        <v>52</v>
      </c>
      <c r="F53" s="137" t="s">
        <v>60</v>
      </c>
      <c r="G53" s="140" t="s">
        <v>319</v>
      </c>
      <c r="H53" s="140" t="str">
        <f t="shared" si="6"/>
        <v>2016 만화등록문화재 영인본 영어판 번역 용역</v>
      </c>
      <c r="I53" s="140" t="s">
        <v>320</v>
      </c>
      <c r="J53" s="18">
        <v>13000000</v>
      </c>
      <c r="K53" s="138"/>
      <c r="L53" s="140"/>
      <c r="M53" s="20"/>
      <c r="N53" s="137"/>
      <c r="O53" s="137"/>
      <c r="P53" s="137"/>
      <c r="Q53" s="137"/>
      <c r="R53" s="59"/>
      <c r="S53" s="40"/>
      <c r="T53" s="138"/>
      <c r="U53" s="140"/>
      <c r="V53" s="140"/>
      <c r="W53" s="140"/>
      <c r="X53" s="40"/>
      <c r="Y53" s="138"/>
      <c r="Z53" s="140" t="s">
        <v>321</v>
      </c>
      <c r="AA53" s="137" t="s">
        <v>322</v>
      </c>
      <c r="AB53" s="140" t="s">
        <v>323</v>
      </c>
      <c r="AC53" s="140"/>
      <c r="AD53" s="1">
        <v>42440</v>
      </c>
      <c r="AE53" s="1">
        <v>42440</v>
      </c>
      <c r="AF53" s="1">
        <v>42503</v>
      </c>
      <c r="AG53" s="18">
        <v>12500000</v>
      </c>
      <c r="AH53" s="61">
        <f>SUM(AG53/J53)</f>
        <v>0.96153846153846156</v>
      </c>
      <c r="AI53" s="137"/>
      <c r="AJ53" s="48"/>
      <c r="AK53" s="137"/>
      <c r="AL53" s="137"/>
      <c r="AM53" s="137"/>
      <c r="AN53" s="139"/>
      <c r="AO53" s="137"/>
      <c r="AP53" s="14"/>
      <c r="AQ53" s="141" t="str">
        <f t="shared" si="10"/>
        <v>심리나</v>
      </c>
      <c r="AR53" s="16">
        <v>42499</v>
      </c>
      <c r="AS53" s="16">
        <v>42499</v>
      </c>
      <c r="AT53" s="7"/>
      <c r="AU53" s="14"/>
      <c r="AV53" s="16">
        <v>42502</v>
      </c>
      <c r="AW53" s="14">
        <f>SUM(AG53-AU53)</f>
        <v>12500000</v>
      </c>
      <c r="AX53" s="92"/>
      <c r="AY53" s="82"/>
      <c r="AZ53" s="92"/>
      <c r="BA53" s="82"/>
      <c r="BB53" s="92"/>
      <c r="BC53" s="82"/>
      <c r="BD53" s="92"/>
      <c r="BE53" s="82"/>
      <c r="BF53" s="92"/>
      <c r="BG53" s="82"/>
      <c r="BH53" s="92"/>
      <c r="BI53" s="82"/>
      <c r="BJ53" s="92"/>
      <c r="BK53" s="82"/>
      <c r="BL53" s="92"/>
      <c r="BM53" s="82"/>
      <c r="BN53" s="92"/>
      <c r="BO53" s="82"/>
      <c r="BP53" s="92"/>
      <c r="BQ53" s="82"/>
    </row>
    <row r="54" spans="1:69" ht="29.25" customHeight="1">
      <c r="A54" s="141">
        <v>47</v>
      </c>
      <c r="B54" s="137" t="s">
        <v>83</v>
      </c>
      <c r="C54" s="137" t="s">
        <v>259</v>
      </c>
      <c r="D54" s="1">
        <v>42433</v>
      </c>
      <c r="E54" s="137" t="s">
        <v>52</v>
      </c>
      <c r="F54" s="137" t="s">
        <v>324</v>
      </c>
      <c r="G54" s="140" t="s">
        <v>325</v>
      </c>
      <c r="H54" s="140" t="str">
        <f t="shared" si="6"/>
        <v>한국만화박물관 4D상영관 시스템 교체 설치 용역</v>
      </c>
      <c r="I54" s="140" t="s">
        <v>352</v>
      </c>
      <c r="J54" s="18">
        <v>45430000</v>
      </c>
      <c r="K54" s="138">
        <v>42438</v>
      </c>
      <c r="L54" s="140"/>
      <c r="M54" s="20">
        <v>0.87744999999999995</v>
      </c>
      <c r="N54" s="137" t="s">
        <v>327</v>
      </c>
      <c r="O54" s="137" t="s">
        <v>327</v>
      </c>
      <c r="P54" s="137" t="s">
        <v>118</v>
      </c>
      <c r="Q54" s="137" t="s">
        <v>275</v>
      </c>
      <c r="R54" s="42">
        <v>45430000</v>
      </c>
      <c r="S54" s="42">
        <v>45632450</v>
      </c>
      <c r="T54" s="138">
        <v>42433</v>
      </c>
      <c r="U54" s="140">
        <v>5</v>
      </c>
      <c r="V54" s="140" t="s">
        <v>328</v>
      </c>
      <c r="W54" s="140" t="s">
        <v>329</v>
      </c>
      <c r="X54" s="42">
        <v>43210000</v>
      </c>
      <c r="Y54" s="138">
        <v>42439</v>
      </c>
      <c r="Z54" s="140" t="s">
        <v>328</v>
      </c>
      <c r="AA54" s="137" t="s">
        <v>330</v>
      </c>
      <c r="AB54" s="140" t="s">
        <v>329</v>
      </c>
      <c r="AC54" s="140">
        <v>1</v>
      </c>
      <c r="AD54" s="1">
        <v>42440</v>
      </c>
      <c r="AE54" s="1">
        <v>42441</v>
      </c>
      <c r="AF54" s="1">
        <v>42443</v>
      </c>
      <c r="AG54" s="18">
        <v>43210000</v>
      </c>
      <c r="AH54" s="61">
        <f>SUM(AG54/S54)</f>
        <v>0.94691387378937575</v>
      </c>
      <c r="AI54" s="137"/>
      <c r="AJ54" s="48"/>
      <c r="AK54" s="137"/>
      <c r="AL54" s="137"/>
      <c r="AM54" s="137"/>
      <c r="AN54" s="139"/>
      <c r="AO54" s="137"/>
      <c r="AP54" s="14"/>
      <c r="AQ54" s="141" t="str">
        <f t="shared" si="10"/>
        <v>김현재</v>
      </c>
      <c r="AR54" s="16">
        <v>42440</v>
      </c>
      <c r="AS54" s="16">
        <v>42445</v>
      </c>
      <c r="AT54" s="7"/>
      <c r="AU54" s="14"/>
      <c r="AV54" s="16">
        <v>42450</v>
      </c>
      <c r="AW54" s="14">
        <f>SUM(AG54-AU54)</f>
        <v>43210000</v>
      </c>
      <c r="AX54" s="92"/>
      <c r="AY54" s="82"/>
      <c r="AZ54" s="92"/>
      <c r="BA54" s="82"/>
      <c r="BB54" s="92"/>
      <c r="BC54" s="82"/>
      <c r="BD54" s="92"/>
      <c r="BE54" s="82"/>
      <c r="BF54" s="92"/>
      <c r="BG54" s="82"/>
      <c r="BH54" s="92"/>
      <c r="BI54" s="82"/>
      <c r="BJ54" s="92"/>
      <c r="BK54" s="82"/>
      <c r="BL54" s="92"/>
      <c r="BM54" s="82"/>
      <c r="BN54" s="92"/>
      <c r="BO54" s="82"/>
      <c r="BP54" s="92"/>
      <c r="BQ54" s="82"/>
    </row>
    <row r="55" spans="1:69" ht="29.25" customHeight="1">
      <c r="A55" s="141">
        <v>48</v>
      </c>
      <c r="B55" s="137" t="s">
        <v>83</v>
      </c>
      <c r="C55" s="137" t="s">
        <v>205</v>
      </c>
      <c r="D55" s="1">
        <v>42433</v>
      </c>
      <c r="E55" s="137" t="s">
        <v>52</v>
      </c>
      <c r="F55" s="137" t="s">
        <v>60</v>
      </c>
      <c r="G55" s="140" t="s">
        <v>331</v>
      </c>
      <c r="H55" s="140" t="str">
        <f t="shared" si="6"/>
        <v>이상무 작가 추모전 전시 설치 용역</v>
      </c>
      <c r="I55" s="140" t="s">
        <v>332</v>
      </c>
      <c r="J55" s="18">
        <v>18700000</v>
      </c>
      <c r="K55" s="138"/>
      <c r="L55" s="140"/>
      <c r="M55" s="20"/>
      <c r="N55" s="137"/>
      <c r="O55" s="137"/>
      <c r="P55" s="137"/>
      <c r="Q55" s="137"/>
      <c r="R55" s="42"/>
      <c r="S55" s="42"/>
      <c r="T55" s="138"/>
      <c r="U55" s="140"/>
      <c r="V55" s="140"/>
      <c r="W55" s="140"/>
      <c r="X55" s="42"/>
      <c r="Y55" s="138"/>
      <c r="Z55" s="140" t="s">
        <v>333</v>
      </c>
      <c r="AA55" s="137" t="s">
        <v>335</v>
      </c>
      <c r="AB55" s="140" t="s">
        <v>334</v>
      </c>
      <c r="AC55" s="140"/>
      <c r="AD55" s="1">
        <v>42440</v>
      </c>
      <c r="AE55" s="1">
        <v>42440</v>
      </c>
      <c r="AF55" s="1">
        <v>42451</v>
      </c>
      <c r="AG55" s="18">
        <v>16830000</v>
      </c>
      <c r="AH55" s="61">
        <f t="shared" ref="AH55:AH69" si="11">SUM(AG55/J55)</f>
        <v>0.9</v>
      </c>
      <c r="AI55" s="137"/>
      <c r="AJ55" s="48"/>
      <c r="AK55" s="137"/>
      <c r="AL55" s="137"/>
      <c r="AM55" s="137"/>
      <c r="AN55" s="139"/>
      <c r="AO55" s="137"/>
      <c r="AP55" s="14"/>
      <c r="AQ55" s="141" t="str">
        <f t="shared" si="10"/>
        <v>서정임</v>
      </c>
      <c r="AR55" s="16">
        <v>42451</v>
      </c>
      <c r="AS55" s="16">
        <v>42454</v>
      </c>
      <c r="AT55" s="7"/>
      <c r="AU55" s="14"/>
      <c r="AV55" s="16">
        <v>42460</v>
      </c>
      <c r="AW55" s="14">
        <f>SUM(AG55-AU55)</f>
        <v>16830000</v>
      </c>
      <c r="AX55" s="92"/>
      <c r="AY55" s="82"/>
      <c r="AZ55" s="92"/>
      <c r="BA55" s="82"/>
      <c r="BB55" s="92"/>
      <c r="BC55" s="82"/>
      <c r="BD55" s="92"/>
      <c r="BE55" s="82"/>
      <c r="BF55" s="92"/>
      <c r="BG55" s="82"/>
      <c r="BH55" s="92"/>
      <c r="BI55" s="82"/>
      <c r="BJ55" s="92"/>
      <c r="BK55" s="82"/>
      <c r="BL55" s="92"/>
      <c r="BM55" s="82"/>
      <c r="BN55" s="92"/>
      <c r="BO55" s="82"/>
      <c r="BP55" s="92"/>
      <c r="BQ55" s="82"/>
    </row>
    <row r="56" spans="1:69" ht="29.25" customHeight="1">
      <c r="A56" s="141">
        <v>49</v>
      </c>
      <c r="B56" s="137" t="s">
        <v>75</v>
      </c>
      <c r="C56" s="137" t="s">
        <v>103</v>
      </c>
      <c r="D56" s="1">
        <v>42440</v>
      </c>
      <c r="E56" s="137" t="s">
        <v>52</v>
      </c>
      <c r="F56" s="137" t="s">
        <v>60</v>
      </c>
      <c r="G56" s="140" t="s">
        <v>336</v>
      </c>
      <c r="H56" s="140" t="str">
        <f t="shared" si="6"/>
        <v>청사 외벽유리 청소용역</v>
      </c>
      <c r="I56" s="140" t="s">
        <v>337</v>
      </c>
      <c r="J56" s="18">
        <v>5199700</v>
      </c>
      <c r="K56" s="138"/>
      <c r="L56" s="140"/>
      <c r="M56" s="20"/>
      <c r="N56" s="137"/>
      <c r="O56" s="137"/>
      <c r="P56" s="137"/>
      <c r="Q56" s="137"/>
      <c r="R56" s="59"/>
      <c r="S56" s="40"/>
      <c r="T56" s="138"/>
      <c r="U56" s="140"/>
      <c r="V56" s="140"/>
      <c r="W56" s="140"/>
      <c r="X56" s="40"/>
      <c r="Y56" s="138"/>
      <c r="Z56" s="140" t="s">
        <v>315</v>
      </c>
      <c r="AA56" s="137" t="s">
        <v>316</v>
      </c>
      <c r="AB56" s="140" t="s">
        <v>317</v>
      </c>
      <c r="AC56" s="140"/>
      <c r="AD56" s="1">
        <v>42440</v>
      </c>
      <c r="AE56" s="1">
        <v>42443</v>
      </c>
      <c r="AF56" s="1">
        <v>42445</v>
      </c>
      <c r="AG56" s="18">
        <v>4999500</v>
      </c>
      <c r="AH56" s="61">
        <f t="shared" si="11"/>
        <v>0.96149777871800302</v>
      </c>
      <c r="AI56" s="137"/>
      <c r="AJ56" s="48"/>
      <c r="AK56" s="137"/>
      <c r="AL56" s="137"/>
      <c r="AM56" s="137"/>
      <c r="AN56" s="139"/>
      <c r="AO56" s="137"/>
      <c r="AP56" s="14"/>
      <c r="AQ56" s="141" t="str">
        <f t="shared" si="10"/>
        <v>이인철</v>
      </c>
      <c r="AR56" s="16">
        <v>42445</v>
      </c>
      <c r="AS56" s="16">
        <v>42445</v>
      </c>
      <c r="AT56" s="7"/>
      <c r="AU56" s="14"/>
      <c r="AV56" s="16">
        <v>42453</v>
      </c>
      <c r="AW56" s="14">
        <f>SUM(AG56-AU56)</f>
        <v>4999500</v>
      </c>
      <c r="AX56" s="92"/>
      <c r="AY56" s="82"/>
      <c r="AZ56" s="92"/>
      <c r="BA56" s="82"/>
      <c r="BB56" s="92"/>
      <c r="BC56" s="82"/>
      <c r="BD56" s="92"/>
      <c r="BE56" s="82"/>
      <c r="BF56" s="92"/>
      <c r="BG56" s="82"/>
      <c r="BH56" s="92"/>
      <c r="BI56" s="82"/>
      <c r="BJ56" s="92"/>
      <c r="BK56" s="82"/>
      <c r="BL56" s="92"/>
      <c r="BM56" s="82"/>
      <c r="BN56" s="92"/>
      <c r="BO56" s="82"/>
      <c r="BP56" s="92"/>
      <c r="BQ56" s="82"/>
    </row>
    <row r="57" spans="1:69" ht="29.25" customHeight="1">
      <c r="A57" s="141">
        <v>50</v>
      </c>
      <c r="B57" s="137" t="s">
        <v>201</v>
      </c>
      <c r="C57" s="137" t="s">
        <v>354</v>
      </c>
      <c r="D57" s="1">
        <v>42439</v>
      </c>
      <c r="E57" s="137" t="s">
        <v>52</v>
      </c>
      <c r="F57" s="137" t="s">
        <v>60</v>
      </c>
      <c r="G57" s="140" t="s">
        <v>355</v>
      </c>
      <c r="H57" s="140" t="str">
        <f t="shared" si="6"/>
        <v>2016년도 K-Comics 아카데미 교육실 및 교육기기 유지보수</v>
      </c>
      <c r="I57" s="140" t="s">
        <v>356</v>
      </c>
      <c r="J57" s="18">
        <v>9900000</v>
      </c>
      <c r="K57" s="138"/>
      <c r="L57" s="140"/>
      <c r="M57" s="20"/>
      <c r="N57" s="137"/>
      <c r="O57" s="137"/>
      <c r="P57" s="137"/>
      <c r="Q57" s="137"/>
      <c r="R57" s="59"/>
      <c r="S57" s="40"/>
      <c r="T57" s="138"/>
      <c r="U57" s="140"/>
      <c r="V57" s="140"/>
      <c r="W57" s="140"/>
      <c r="X57" s="40"/>
      <c r="Y57" s="138"/>
      <c r="Z57" s="140" t="s">
        <v>163</v>
      </c>
      <c r="AA57" s="137" t="s">
        <v>164</v>
      </c>
      <c r="AB57" s="140" t="s">
        <v>165</v>
      </c>
      <c r="AC57" s="140"/>
      <c r="AD57" s="1">
        <v>42443</v>
      </c>
      <c r="AE57" s="1">
        <v>42461</v>
      </c>
      <c r="AF57" s="1">
        <v>42766</v>
      </c>
      <c r="AG57" s="18">
        <v>9200000</v>
      </c>
      <c r="AH57" s="61">
        <f t="shared" si="11"/>
        <v>0.92929292929292928</v>
      </c>
      <c r="AI57" s="137"/>
      <c r="AJ57" s="48"/>
      <c r="AK57" s="137"/>
      <c r="AL57" s="137"/>
      <c r="AM57" s="137"/>
      <c r="AN57" s="139"/>
      <c r="AO57" s="137"/>
      <c r="AP57" s="14"/>
      <c r="AQ57" s="141" t="str">
        <f t="shared" si="10"/>
        <v>김보금</v>
      </c>
      <c r="AR57" s="16"/>
      <c r="AS57" s="16"/>
      <c r="AT57" s="7"/>
      <c r="AU57" s="14"/>
      <c r="AV57" s="16"/>
      <c r="AW57" s="14"/>
      <c r="AX57" s="16">
        <v>42499</v>
      </c>
      <c r="AY57" s="84">
        <v>920000</v>
      </c>
      <c r="AZ57" s="92">
        <v>42529</v>
      </c>
      <c r="BA57" s="82">
        <v>920000</v>
      </c>
      <c r="BB57" s="92">
        <v>42556</v>
      </c>
      <c r="BC57" s="82">
        <v>920000</v>
      </c>
      <c r="BD57" s="92">
        <v>42587</v>
      </c>
      <c r="BE57" s="82">
        <v>920000</v>
      </c>
      <c r="BF57" s="92">
        <v>42618</v>
      </c>
      <c r="BG57" s="82">
        <v>920000</v>
      </c>
      <c r="BH57" s="92">
        <v>42648</v>
      </c>
      <c r="BI57" s="82">
        <v>920000</v>
      </c>
      <c r="BJ57" s="92">
        <v>42677</v>
      </c>
      <c r="BK57" s="82">
        <v>920000</v>
      </c>
      <c r="BL57" s="92"/>
      <c r="BM57" s="82"/>
      <c r="BN57" s="92"/>
      <c r="BO57" s="82"/>
      <c r="BP57" s="92"/>
      <c r="BQ57" s="82"/>
    </row>
    <row r="58" spans="1:69" ht="29.25" customHeight="1">
      <c r="A58" s="141">
        <v>51</v>
      </c>
      <c r="B58" s="137" t="s">
        <v>75</v>
      </c>
      <c r="C58" s="137" t="s">
        <v>349</v>
      </c>
      <c r="D58" s="1">
        <v>42433</v>
      </c>
      <c r="E58" s="137" t="s">
        <v>52</v>
      </c>
      <c r="F58" s="137" t="s">
        <v>60</v>
      </c>
      <c r="G58" s="140" t="s">
        <v>353</v>
      </c>
      <c r="H58" s="140" t="str">
        <f t="shared" si="6"/>
        <v>2016년 부천만화창작스튜디오 정보통신시스템 유지보수 용역</v>
      </c>
      <c r="I58" s="140" t="s">
        <v>350</v>
      </c>
      <c r="J58" s="18">
        <v>5000000</v>
      </c>
      <c r="K58" s="138"/>
      <c r="L58" s="140"/>
      <c r="M58" s="20"/>
      <c r="N58" s="137"/>
      <c r="O58" s="137"/>
      <c r="P58" s="137"/>
      <c r="Q58" s="137"/>
      <c r="R58" s="59"/>
      <c r="S58" s="40"/>
      <c r="T58" s="138"/>
      <c r="U58" s="140"/>
      <c r="V58" s="140"/>
      <c r="W58" s="140"/>
      <c r="X58" s="40"/>
      <c r="Y58" s="138"/>
      <c r="Z58" s="140" t="s">
        <v>213</v>
      </c>
      <c r="AA58" s="137" t="s">
        <v>214</v>
      </c>
      <c r="AB58" s="140" t="s">
        <v>215</v>
      </c>
      <c r="AC58" s="140"/>
      <c r="AD58" s="1">
        <v>42445</v>
      </c>
      <c r="AE58" s="1">
        <v>42445</v>
      </c>
      <c r="AF58" s="1">
        <v>42735</v>
      </c>
      <c r="AG58" s="18">
        <v>4500000</v>
      </c>
      <c r="AH58" s="61">
        <f t="shared" si="11"/>
        <v>0.9</v>
      </c>
      <c r="AI58" s="137" t="s">
        <v>482</v>
      </c>
      <c r="AJ58" s="48">
        <v>42488</v>
      </c>
      <c r="AK58" s="137" t="s">
        <v>483</v>
      </c>
      <c r="AL58" s="137"/>
      <c r="AM58" s="137"/>
      <c r="AN58" s="139"/>
      <c r="AO58" s="137"/>
      <c r="AP58" s="14">
        <v>900000</v>
      </c>
      <c r="AQ58" s="141" t="str">
        <f t="shared" si="10"/>
        <v>정기선</v>
      </c>
      <c r="AR58" s="16">
        <v>42489</v>
      </c>
      <c r="AS58" s="16">
        <v>42492</v>
      </c>
      <c r="AT58" s="7"/>
      <c r="AU58" s="14"/>
      <c r="AV58" s="16">
        <v>42493</v>
      </c>
      <c r="AW58" s="14">
        <f>SUM(AP58-AU58-AY58)</f>
        <v>450000</v>
      </c>
      <c r="AX58" s="16">
        <v>42461</v>
      </c>
      <c r="AY58" s="84">
        <v>450000</v>
      </c>
      <c r="AZ58" s="92"/>
      <c r="BA58" s="82"/>
      <c r="BB58" s="92"/>
      <c r="BC58" s="82"/>
      <c r="BD58" s="92"/>
      <c r="BE58" s="82"/>
      <c r="BF58" s="92"/>
      <c r="BG58" s="82"/>
      <c r="BH58" s="92"/>
      <c r="BI58" s="82"/>
      <c r="BJ58" s="92"/>
      <c r="BK58" s="82"/>
      <c r="BL58" s="92"/>
      <c r="BM58" s="82"/>
      <c r="BN58" s="92"/>
      <c r="BO58" s="82"/>
      <c r="BP58" s="92"/>
      <c r="BQ58" s="82"/>
    </row>
    <row r="59" spans="1:69" ht="29.25" customHeight="1">
      <c r="A59" s="141">
        <v>52</v>
      </c>
      <c r="B59" s="137" t="s">
        <v>153</v>
      </c>
      <c r="C59" s="137" t="s">
        <v>253</v>
      </c>
      <c r="D59" s="1">
        <v>42445</v>
      </c>
      <c r="E59" s="137" t="s">
        <v>91</v>
      </c>
      <c r="F59" s="137" t="s">
        <v>60</v>
      </c>
      <c r="G59" s="140" t="s">
        <v>358</v>
      </c>
      <c r="H59" s="140" t="str">
        <f t="shared" si="6"/>
        <v>우리원 및 만화이미지 대외 홍보를 위한 만화도서 구입</v>
      </c>
      <c r="I59" s="140" t="s">
        <v>359</v>
      </c>
      <c r="J59" s="18">
        <v>52920</v>
      </c>
      <c r="K59" s="138"/>
      <c r="L59" s="140"/>
      <c r="M59" s="20"/>
      <c r="N59" s="137"/>
      <c r="O59" s="137"/>
      <c r="P59" s="137"/>
      <c r="Q59" s="137"/>
      <c r="R59" s="59"/>
      <c r="S59" s="40"/>
      <c r="T59" s="138"/>
      <c r="U59" s="140"/>
      <c r="V59" s="140"/>
      <c r="W59" s="140"/>
      <c r="X59" s="40"/>
      <c r="Y59" s="138"/>
      <c r="Z59" s="140" t="s">
        <v>158</v>
      </c>
      <c r="AA59" s="137" t="s">
        <v>360</v>
      </c>
      <c r="AB59" s="140" t="s">
        <v>160</v>
      </c>
      <c r="AC59" s="140"/>
      <c r="AD59" s="1">
        <v>42445</v>
      </c>
      <c r="AE59" s="1"/>
      <c r="AF59" s="1">
        <v>42446</v>
      </c>
      <c r="AG59" s="18">
        <v>47040</v>
      </c>
      <c r="AH59" s="61">
        <f t="shared" si="11"/>
        <v>0.88888888888888884</v>
      </c>
      <c r="AI59" s="137"/>
      <c r="AJ59" s="48"/>
      <c r="AK59" s="137"/>
      <c r="AL59" s="137"/>
      <c r="AM59" s="137"/>
      <c r="AN59" s="139"/>
      <c r="AO59" s="137"/>
      <c r="AP59" s="14"/>
      <c r="AQ59" s="141" t="str">
        <f t="shared" si="10"/>
        <v>이효재</v>
      </c>
      <c r="AR59" s="16">
        <v>42446</v>
      </c>
      <c r="AS59" s="16">
        <v>42451</v>
      </c>
      <c r="AT59" s="7"/>
      <c r="AU59" s="14"/>
      <c r="AV59" s="16">
        <v>42461</v>
      </c>
      <c r="AW59" s="14">
        <f>SUM(AG59-AU59)</f>
        <v>47040</v>
      </c>
      <c r="AX59" s="92"/>
      <c r="AY59" s="82"/>
      <c r="AZ59" s="92"/>
      <c r="BA59" s="82"/>
      <c r="BB59" s="92"/>
      <c r="BC59" s="82"/>
      <c r="BD59" s="92"/>
      <c r="BE59" s="82"/>
      <c r="BF59" s="92"/>
      <c r="BG59" s="82"/>
      <c r="BH59" s="92"/>
      <c r="BI59" s="82"/>
      <c r="BJ59" s="92"/>
      <c r="BK59" s="82"/>
      <c r="BL59" s="92"/>
      <c r="BM59" s="82"/>
      <c r="BN59" s="92"/>
      <c r="BO59" s="82"/>
      <c r="BP59" s="92"/>
      <c r="BQ59" s="82"/>
    </row>
    <row r="60" spans="1:69" ht="29.25" customHeight="1">
      <c r="A60" s="141">
        <v>53</v>
      </c>
      <c r="B60" s="137" t="s">
        <v>139</v>
      </c>
      <c r="C60" s="137" t="s">
        <v>338</v>
      </c>
      <c r="D60" s="1">
        <v>42438</v>
      </c>
      <c r="E60" s="137" t="s">
        <v>52</v>
      </c>
      <c r="F60" s="137" t="s">
        <v>60</v>
      </c>
      <c r="G60" s="140" t="s">
        <v>837</v>
      </c>
      <c r="H60" s="140" t="str">
        <f t="shared" si="6"/>
        <v>만화정보DB(일일만화도서) 구축용역</v>
      </c>
      <c r="I60" s="140" t="s">
        <v>351</v>
      </c>
      <c r="J60" s="18">
        <v>6600000</v>
      </c>
      <c r="K60" s="138"/>
      <c r="L60" s="140"/>
      <c r="M60" s="20"/>
      <c r="N60" s="137"/>
      <c r="O60" s="137"/>
      <c r="P60" s="137"/>
      <c r="Q60" s="137"/>
      <c r="R60" s="59"/>
      <c r="S60" s="40"/>
      <c r="T60" s="138"/>
      <c r="U60" s="140"/>
      <c r="V60" s="140"/>
      <c r="W60" s="140"/>
      <c r="X60" s="40"/>
      <c r="Y60" s="138"/>
      <c r="Z60" s="140" t="s">
        <v>340</v>
      </c>
      <c r="AA60" s="137" t="s">
        <v>341</v>
      </c>
      <c r="AB60" s="140" t="s">
        <v>342</v>
      </c>
      <c r="AC60" s="140"/>
      <c r="AD60" s="1">
        <v>42446</v>
      </c>
      <c r="AE60" s="1">
        <v>42446</v>
      </c>
      <c r="AF60" s="1">
        <v>42766</v>
      </c>
      <c r="AG60" s="18">
        <v>6000000</v>
      </c>
      <c r="AH60" s="61">
        <f t="shared" si="11"/>
        <v>0.90909090909090906</v>
      </c>
      <c r="AI60" s="137"/>
      <c r="AJ60" s="48"/>
      <c r="AK60" s="137"/>
      <c r="AL60" s="137"/>
      <c r="AM60" s="137"/>
      <c r="AN60" s="139"/>
      <c r="AO60" s="137"/>
      <c r="AP60" s="14"/>
      <c r="AQ60" s="141" t="str">
        <f t="shared" si="10"/>
        <v>이규식</v>
      </c>
      <c r="AR60" s="16"/>
      <c r="AS60" s="16"/>
      <c r="AT60" s="7">
        <v>42509</v>
      </c>
      <c r="AU60" s="14">
        <v>4200000</v>
      </c>
      <c r="AV60" s="16"/>
      <c r="AW60" s="14"/>
      <c r="AX60" s="92"/>
      <c r="AY60" s="82"/>
      <c r="AZ60" s="92"/>
      <c r="BA60" s="82"/>
      <c r="BB60" s="92"/>
      <c r="BC60" s="82"/>
      <c r="BD60" s="92"/>
      <c r="BE60" s="82"/>
      <c r="BF60" s="92"/>
      <c r="BG60" s="82"/>
      <c r="BH60" s="92"/>
      <c r="BI60" s="82"/>
      <c r="BJ60" s="92"/>
      <c r="BK60" s="82"/>
      <c r="BL60" s="92"/>
      <c r="BM60" s="82"/>
      <c r="BN60" s="92"/>
      <c r="BO60" s="82"/>
      <c r="BP60" s="92"/>
      <c r="BQ60" s="82"/>
    </row>
    <row r="61" spans="1:69" ht="29.25" customHeight="1">
      <c r="A61" s="141">
        <v>54</v>
      </c>
      <c r="B61" s="137" t="s">
        <v>153</v>
      </c>
      <c r="C61" s="137" t="s">
        <v>253</v>
      </c>
      <c r="D61" s="1">
        <v>42446</v>
      </c>
      <c r="E61" s="137" t="s">
        <v>52</v>
      </c>
      <c r="F61" s="137" t="s">
        <v>60</v>
      </c>
      <c r="G61" s="140" t="s">
        <v>357</v>
      </c>
      <c r="H61" s="140" t="str">
        <f t="shared" si="6"/>
        <v>2016년도 제3호 온라인 뉴스레터 제작</v>
      </c>
      <c r="I61" s="140" t="s">
        <v>207</v>
      </c>
      <c r="J61" s="18">
        <v>330000</v>
      </c>
      <c r="K61" s="138"/>
      <c r="L61" s="140"/>
      <c r="M61" s="20"/>
      <c r="N61" s="137"/>
      <c r="O61" s="137"/>
      <c r="P61" s="137"/>
      <c r="Q61" s="137"/>
      <c r="R61" s="59"/>
      <c r="S61" s="40"/>
      <c r="T61" s="138"/>
      <c r="U61" s="140"/>
      <c r="V61" s="140"/>
      <c r="W61" s="140"/>
      <c r="X61" s="40"/>
      <c r="Y61" s="138"/>
      <c r="Z61" s="140" t="s">
        <v>255</v>
      </c>
      <c r="AA61" s="141" t="s">
        <v>256</v>
      </c>
      <c r="AB61" s="140" t="s">
        <v>257</v>
      </c>
      <c r="AC61" s="140"/>
      <c r="AD61" s="1">
        <v>42446</v>
      </c>
      <c r="AE61" s="1">
        <v>42446</v>
      </c>
      <c r="AF61" s="1">
        <v>42450</v>
      </c>
      <c r="AG61" s="18">
        <v>300000</v>
      </c>
      <c r="AH61" s="61">
        <f t="shared" si="11"/>
        <v>0.90909090909090906</v>
      </c>
      <c r="AI61" s="137"/>
      <c r="AJ61" s="48"/>
      <c r="AK61" s="137"/>
      <c r="AL61" s="137"/>
      <c r="AM61" s="137"/>
      <c r="AN61" s="139"/>
      <c r="AO61" s="137"/>
      <c r="AP61" s="14"/>
      <c r="AQ61" s="141" t="str">
        <f t="shared" si="10"/>
        <v>이효재</v>
      </c>
      <c r="AR61" s="16">
        <v>42450</v>
      </c>
      <c r="AS61" s="16">
        <v>42451</v>
      </c>
      <c r="AT61" s="7"/>
      <c r="AU61" s="14"/>
      <c r="AV61" s="16">
        <v>42461</v>
      </c>
      <c r="AW61" s="14">
        <f>SUM(AG61-AU61)</f>
        <v>300000</v>
      </c>
      <c r="AX61" s="92"/>
      <c r="AY61" s="82"/>
      <c r="AZ61" s="92"/>
      <c r="BA61" s="82"/>
      <c r="BB61" s="92"/>
      <c r="BC61" s="82"/>
      <c r="BD61" s="92"/>
      <c r="BE61" s="82"/>
      <c r="BF61" s="92"/>
      <c r="BG61" s="82"/>
      <c r="BH61" s="92"/>
      <c r="BI61" s="82"/>
      <c r="BJ61" s="92"/>
      <c r="BK61" s="82"/>
      <c r="BL61" s="92"/>
      <c r="BM61" s="82"/>
      <c r="BN61" s="92"/>
      <c r="BO61" s="82"/>
      <c r="BP61" s="92"/>
      <c r="BQ61" s="82"/>
    </row>
    <row r="62" spans="1:69" ht="29.25" customHeight="1">
      <c r="A62" s="141">
        <v>55</v>
      </c>
      <c r="B62" s="137" t="s">
        <v>139</v>
      </c>
      <c r="C62" s="137" t="s">
        <v>140</v>
      </c>
      <c r="D62" s="1">
        <v>42445</v>
      </c>
      <c r="E62" s="137" t="s">
        <v>484</v>
      </c>
      <c r="F62" s="137" t="s">
        <v>60</v>
      </c>
      <c r="G62" s="140" t="s">
        <v>141</v>
      </c>
      <c r="H62" s="140" t="str">
        <f t="shared" si="6"/>
        <v>만화도서관 도서관리 프로그램 유지보수</v>
      </c>
      <c r="I62" s="140" t="s">
        <v>485</v>
      </c>
      <c r="J62" s="18">
        <v>9900000</v>
      </c>
      <c r="K62" s="138"/>
      <c r="L62" s="140"/>
      <c r="M62" s="20"/>
      <c r="N62" s="137"/>
      <c r="O62" s="137"/>
      <c r="P62" s="137"/>
      <c r="Q62" s="137"/>
      <c r="R62" s="59"/>
      <c r="S62" s="40"/>
      <c r="T62" s="138"/>
      <c r="U62" s="140"/>
      <c r="V62" s="140"/>
      <c r="W62" s="140"/>
      <c r="X62" s="40"/>
      <c r="Y62" s="138"/>
      <c r="Z62" s="140" t="s">
        <v>143</v>
      </c>
      <c r="AA62" s="137" t="s">
        <v>144</v>
      </c>
      <c r="AB62" s="140" t="s">
        <v>145</v>
      </c>
      <c r="AC62" s="140"/>
      <c r="AD62" s="1">
        <v>42453</v>
      </c>
      <c r="AE62" s="1">
        <v>42453</v>
      </c>
      <c r="AF62" s="1">
        <v>42735</v>
      </c>
      <c r="AG62" s="18">
        <v>9000000</v>
      </c>
      <c r="AH62" s="61">
        <f t="shared" si="11"/>
        <v>0.90909090909090906</v>
      </c>
      <c r="AI62" s="137"/>
      <c r="AJ62" s="48"/>
      <c r="AK62" s="137"/>
      <c r="AL62" s="137"/>
      <c r="AM62" s="137"/>
      <c r="AN62" s="139"/>
      <c r="AO62" s="137"/>
      <c r="AP62" s="14"/>
      <c r="AQ62" s="141" t="s">
        <v>669</v>
      </c>
      <c r="AR62" s="16"/>
      <c r="AS62" s="16"/>
      <c r="AT62" s="7"/>
      <c r="AU62" s="14"/>
      <c r="AV62" s="16"/>
      <c r="AW62" s="14"/>
      <c r="AX62" s="16">
        <v>42468</v>
      </c>
      <c r="AY62" s="84">
        <v>900000</v>
      </c>
      <c r="AZ62" s="92">
        <v>42509</v>
      </c>
      <c r="BA62" s="82">
        <v>900000</v>
      </c>
      <c r="BB62" s="92">
        <v>42544</v>
      </c>
      <c r="BC62" s="82">
        <v>900000</v>
      </c>
      <c r="BD62" s="92">
        <v>42579</v>
      </c>
      <c r="BE62" s="82">
        <v>900000</v>
      </c>
      <c r="BF62" s="92">
        <v>42604</v>
      </c>
      <c r="BG62" s="82">
        <v>900000</v>
      </c>
      <c r="BH62" s="92">
        <v>42625</v>
      </c>
      <c r="BI62" s="82">
        <v>900000</v>
      </c>
      <c r="BJ62" s="92">
        <v>42654</v>
      </c>
      <c r="BK62" s="82">
        <v>900000</v>
      </c>
      <c r="BL62" s="92">
        <v>42682</v>
      </c>
      <c r="BM62" s="82">
        <v>900000</v>
      </c>
      <c r="BN62" s="92"/>
      <c r="BO62" s="82"/>
      <c r="BP62" s="92"/>
      <c r="BQ62" s="82"/>
    </row>
    <row r="63" spans="1:69" ht="29.25" customHeight="1">
      <c r="A63" s="141">
        <v>56</v>
      </c>
      <c r="B63" s="137" t="s">
        <v>83</v>
      </c>
      <c r="C63" s="137" t="s">
        <v>374</v>
      </c>
      <c r="D63" s="1">
        <v>42451</v>
      </c>
      <c r="E63" s="137" t="s">
        <v>52</v>
      </c>
      <c r="F63" s="137" t="s">
        <v>60</v>
      </c>
      <c r="G63" s="140" t="s">
        <v>369</v>
      </c>
      <c r="H63" s="140" t="str">
        <f t="shared" si="6"/>
        <v>기획전시 '겨드랑이가 가렵다' 전시디자인 및 전시물 제작 설치 용역</v>
      </c>
      <c r="I63" s="140" t="s">
        <v>370</v>
      </c>
      <c r="J63" s="18">
        <v>19600000</v>
      </c>
      <c r="K63" s="138"/>
      <c r="L63" s="140"/>
      <c r="M63" s="20"/>
      <c r="N63" s="137"/>
      <c r="O63" s="137"/>
      <c r="P63" s="137"/>
      <c r="Q63" s="137"/>
      <c r="R63" s="59"/>
      <c r="S63" s="40"/>
      <c r="T63" s="138"/>
      <c r="U63" s="140"/>
      <c r="V63" s="140"/>
      <c r="W63" s="140"/>
      <c r="X63" s="40"/>
      <c r="Y63" s="138"/>
      <c r="Z63" s="140" t="s">
        <v>371</v>
      </c>
      <c r="AA63" s="137" t="s">
        <v>372</v>
      </c>
      <c r="AB63" s="140" t="s">
        <v>373</v>
      </c>
      <c r="AC63" s="140"/>
      <c r="AD63" s="1">
        <v>42454</v>
      </c>
      <c r="AE63" s="1">
        <v>42457</v>
      </c>
      <c r="AF63" s="1">
        <v>42485</v>
      </c>
      <c r="AG63" s="18">
        <v>18200000</v>
      </c>
      <c r="AH63" s="61">
        <f t="shared" si="11"/>
        <v>0.9285714285714286</v>
      </c>
      <c r="AI63" s="137"/>
      <c r="AJ63" s="48"/>
      <c r="AK63" s="137"/>
      <c r="AL63" s="137"/>
      <c r="AM63" s="137"/>
      <c r="AN63" s="139"/>
      <c r="AO63" s="137"/>
      <c r="AP63" s="14"/>
      <c r="AQ63" s="141" t="str">
        <f t="shared" ref="AQ63:AQ103" si="12">C63</f>
        <v>최은영</v>
      </c>
      <c r="AR63" s="16">
        <v>42485</v>
      </c>
      <c r="AS63" s="16">
        <v>42486</v>
      </c>
      <c r="AT63" s="7"/>
      <c r="AU63" s="14"/>
      <c r="AV63" s="16">
        <v>42487</v>
      </c>
      <c r="AW63" s="14">
        <f t="shared" ref="AW63:AW69" si="13">SUM(AG63-AU63)</f>
        <v>18200000</v>
      </c>
      <c r="AX63" s="92"/>
      <c r="AY63" s="82"/>
      <c r="AZ63" s="92"/>
      <c r="BA63" s="82"/>
      <c r="BB63" s="92"/>
      <c r="BC63" s="82"/>
      <c r="BD63" s="92"/>
      <c r="BE63" s="82"/>
      <c r="BF63" s="92"/>
      <c r="BG63" s="82"/>
      <c r="BH63" s="92"/>
      <c r="BI63" s="82"/>
      <c r="BJ63" s="92"/>
      <c r="BK63" s="82"/>
      <c r="BL63" s="92"/>
      <c r="BM63" s="82"/>
      <c r="BN63" s="92"/>
      <c r="BO63" s="82"/>
      <c r="BP63" s="92"/>
      <c r="BQ63" s="82"/>
    </row>
    <row r="64" spans="1:69" ht="29.25" customHeight="1">
      <c r="A64" s="141">
        <v>57</v>
      </c>
      <c r="B64" s="137" t="s">
        <v>83</v>
      </c>
      <c r="C64" s="137" t="s">
        <v>374</v>
      </c>
      <c r="D64" s="1">
        <v>42451</v>
      </c>
      <c r="E64" s="137" t="s">
        <v>52</v>
      </c>
      <c r="F64" s="137" t="s">
        <v>60</v>
      </c>
      <c r="G64" s="140" t="s">
        <v>375</v>
      </c>
      <c r="H64" s="140" t="str">
        <f t="shared" si="6"/>
        <v>기획전시 '겨드랑이가 가렵다' 인쇄물 제작 및 출력물 제작 설치 용역</v>
      </c>
      <c r="I64" s="140" t="s">
        <v>376</v>
      </c>
      <c r="J64" s="18">
        <v>8400000</v>
      </c>
      <c r="K64" s="138"/>
      <c r="L64" s="140"/>
      <c r="M64" s="20"/>
      <c r="N64" s="137"/>
      <c r="O64" s="137"/>
      <c r="P64" s="137"/>
      <c r="Q64" s="137"/>
      <c r="R64" s="59"/>
      <c r="S64" s="40"/>
      <c r="T64" s="138"/>
      <c r="U64" s="140"/>
      <c r="V64" s="140"/>
      <c r="W64" s="140"/>
      <c r="X64" s="40"/>
      <c r="Y64" s="138"/>
      <c r="Z64" s="140" t="s">
        <v>377</v>
      </c>
      <c r="AA64" s="137" t="s">
        <v>378</v>
      </c>
      <c r="AB64" s="140" t="s">
        <v>379</v>
      </c>
      <c r="AC64" s="140"/>
      <c r="AD64" s="1">
        <v>42454</v>
      </c>
      <c r="AE64" s="1">
        <v>42457</v>
      </c>
      <c r="AF64" s="1">
        <v>42485</v>
      </c>
      <c r="AG64" s="18">
        <v>7812000</v>
      </c>
      <c r="AH64" s="61">
        <f t="shared" si="11"/>
        <v>0.93</v>
      </c>
      <c r="AI64" s="137"/>
      <c r="AJ64" s="48"/>
      <c r="AK64" s="137"/>
      <c r="AL64" s="137"/>
      <c r="AM64" s="137"/>
      <c r="AN64" s="139"/>
      <c r="AO64" s="137"/>
      <c r="AP64" s="14"/>
      <c r="AQ64" s="141" t="str">
        <f t="shared" si="12"/>
        <v>최은영</v>
      </c>
      <c r="AR64" s="16">
        <v>42485</v>
      </c>
      <c r="AS64" s="16">
        <v>42486</v>
      </c>
      <c r="AT64" s="7"/>
      <c r="AU64" s="14"/>
      <c r="AV64" s="16">
        <v>42487</v>
      </c>
      <c r="AW64" s="14">
        <f t="shared" si="13"/>
        <v>7812000</v>
      </c>
      <c r="AX64" s="92"/>
      <c r="AY64" s="82"/>
      <c r="AZ64" s="92"/>
      <c r="BA64" s="82"/>
      <c r="BB64" s="92"/>
      <c r="BC64" s="82"/>
      <c r="BD64" s="92"/>
      <c r="BE64" s="82"/>
      <c r="BF64" s="92"/>
      <c r="BG64" s="82"/>
      <c r="BH64" s="92"/>
      <c r="BI64" s="82"/>
      <c r="BJ64" s="92"/>
      <c r="BK64" s="82"/>
      <c r="BL64" s="92"/>
      <c r="BM64" s="82"/>
      <c r="BN64" s="92"/>
      <c r="BO64" s="82"/>
      <c r="BP64" s="92"/>
      <c r="BQ64" s="82"/>
    </row>
    <row r="65" spans="1:69" ht="29.25" customHeight="1">
      <c r="A65" s="141">
        <v>58</v>
      </c>
      <c r="B65" s="137" t="s">
        <v>139</v>
      </c>
      <c r="C65" s="137" t="s">
        <v>140</v>
      </c>
      <c r="D65" s="1">
        <v>42453</v>
      </c>
      <c r="E65" s="137" t="s">
        <v>52</v>
      </c>
      <c r="F65" s="137" t="s">
        <v>60</v>
      </c>
      <c r="G65" s="140" t="s">
        <v>362</v>
      </c>
      <c r="H65" s="140" t="str">
        <f t="shared" si="6"/>
        <v>한국만화박물관 만화도서관 열람시설 의자 수리</v>
      </c>
      <c r="I65" s="140" t="s">
        <v>363</v>
      </c>
      <c r="J65" s="18">
        <v>2649900</v>
      </c>
      <c r="K65" s="138"/>
      <c r="L65" s="140"/>
      <c r="M65" s="20"/>
      <c r="N65" s="137"/>
      <c r="O65" s="137"/>
      <c r="P65" s="137"/>
      <c r="Q65" s="137"/>
      <c r="R65" s="59"/>
      <c r="S65" s="40"/>
      <c r="T65" s="138"/>
      <c r="U65" s="140"/>
      <c r="V65" s="140"/>
      <c r="W65" s="140"/>
      <c r="X65" s="40"/>
      <c r="Y65" s="138"/>
      <c r="Z65" s="140" t="s">
        <v>364</v>
      </c>
      <c r="AA65" s="137" t="s">
        <v>365</v>
      </c>
      <c r="AB65" s="140" t="s">
        <v>366</v>
      </c>
      <c r="AC65" s="140"/>
      <c r="AD65" s="1">
        <v>42454</v>
      </c>
      <c r="AE65" s="1">
        <v>42454</v>
      </c>
      <c r="AF65" s="1">
        <v>42438</v>
      </c>
      <c r="AG65" s="18">
        <v>2435000</v>
      </c>
      <c r="AH65" s="61">
        <f t="shared" si="11"/>
        <v>0.91890260009811686</v>
      </c>
      <c r="AI65" s="137"/>
      <c r="AJ65" s="48"/>
      <c r="AK65" s="137"/>
      <c r="AL65" s="137"/>
      <c r="AM65" s="137"/>
      <c r="AN65" s="139"/>
      <c r="AO65" s="137"/>
      <c r="AP65" s="14"/>
      <c r="AQ65" s="141" t="str">
        <f t="shared" si="12"/>
        <v>김연희</v>
      </c>
      <c r="AR65" s="16">
        <v>42458</v>
      </c>
      <c r="AS65" s="16">
        <v>42460</v>
      </c>
      <c r="AT65" s="7"/>
      <c r="AU65" s="14"/>
      <c r="AV65" s="16">
        <v>42465</v>
      </c>
      <c r="AW65" s="14">
        <f t="shared" si="13"/>
        <v>2435000</v>
      </c>
      <c r="AX65" s="92"/>
      <c r="AY65" s="82"/>
      <c r="AZ65" s="92"/>
      <c r="BA65" s="82"/>
      <c r="BB65" s="92"/>
      <c r="BC65" s="82"/>
      <c r="BD65" s="92"/>
      <c r="BE65" s="82"/>
      <c r="BF65" s="92"/>
      <c r="BG65" s="82"/>
      <c r="BH65" s="92"/>
      <c r="BI65" s="82"/>
      <c r="BJ65" s="92"/>
      <c r="BK65" s="82"/>
      <c r="BL65" s="92"/>
      <c r="BM65" s="82"/>
      <c r="BN65" s="92"/>
      <c r="BO65" s="82"/>
      <c r="BP65" s="92"/>
      <c r="BQ65" s="82"/>
    </row>
    <row r="66" spans="1:69" ht="29.25" customHeight="1">
      <c r="A66" s="141">
        <v>59</v>
      </c>
      <c r="B66" s="137" t="s">
        <v>75</v>
      </c>
      <c r="C66" s="137" t="s">
        <v>103</v>
      </c>
      <c r="D66" s="1">
        <v>42451</v>
      </c>
      <c r="E66" s="137" t="s">
        <v>52</v>
      </c>
      <c r="F66" s="137" t="s">
        <v>60</v>
      </c>
      <c r="G66" s="140" t="s">
        <v>361</v>
      </c>
      <c r="H66" s="140" t="str">
        <f t="shared" si="6"/>
        <v>2016년 상반기 한국만화영상진흥원 청사 정기점검</v>
      </c>
      <c r="I66" s="140" t="s">
        <v>345</v>
      </c>
      <c r="J66" s="18">
        <v>4000000</v>
      </c>
      <c r="K66" s="138"/>
      <c r="L66" s="140"/>
      <c r="M66" s="20"/>
      <c r="N66" s="137"/>
      <c r="O66" s="137"/>
      <c r="P66" s="137"/>
      <c r="Q66" s="137"/>
      <c r="R66" s="59"/>
      <c r="S66" s="40"/>
      <c r="T66" s="138"/>
      <c r="U66" s="140"/>
      <c r="V66" s="140"/>
      <c r="W66" s="140"/>
      <c r="X66" s="40"/>
      <c r="Y66" s="138"/>
      <c r="Z66" s="140" t="s">
        <v>346</v>
      </c>
      <c r="AA66" s="137" t="s">
        <v>348</v>
      </c>
      <c r="AB66" s="140" t="s">
        <v>347</v>
      </c>
      <c r="AC66" s="140"/>
      <c r="AD66" s="1">
        <v>42454</v>
      </c>
      <c r="AE66" s="1">
        <v>42457</v>
      </c>
      <c r="AF66" s="1">
        <v>42465</v>
      </c>
      <c r="AG66" s="18">
        <v>3500000</v>
      </c>
      <c r="AH66" s="61">
        <f t="shared" si="11"/>
        <v>0.875</v>
      </c>
      <c r="AI66" s="137"/>
      <c r="AJ66" s="48"/>
      <c r="AK66" s="137"/>
      <c r="AL66" s="137"/>
      <c r="AM66" s="137"/>
      <c r="AN66" s="139"/>
      <c r="AO66" s="137"/>
      <c r="AP66" s="14"/>
      <c r="AQ66" s="141" t="str">
        <f t="shared" si="12"/>
        <v>이인철</v>
      </c>
      <c r="AR66" s="16">
        <v>42465</v>
      </c>
      <c r="AS66" s="16">
        <v>42465</v>
      </c>
      <c r="AT66" s="7"/>
      <c r="AU66" s="14"/>
      <c r="AV66" s="16">
        <v>42468</v>
      </c>
      <c r="AW66" s="14">
        <f t="shared" si="13"/>
        <v>3500000</v>
      </c>
      <c r="AX66" s="92"/>
      <c r="AY66" s="82"/>
      <c r="AZ66" s="92"/>
      <c r="BA66" s="82"/>
      <c r="BB66" s="92"/>
      <c r="BC66" s="82"/>
      <c r="BD66" s="92"/>
      <c r="BE66" s="82"/>
      <c r="BF66" s="92"/>
      <c r="BG66" s="82"/>
      <c r="BH66" s="92"/>
      <c r="BI66" s="82"/>
      <c r="BJ66" s="92"/>
      <c r="BK66" s="82"/>
      <c r="BL66" s="92"/>
      <c r="BM66" s="82"/>
      <c r="BN66" s="92"/>
      <c r="BO66" s="82"/>
      <c r="BP66" s="92"/>
      <c r="BQ66" s="82"/>
    </row>
    <row r="67" spans="1:69" ht="29.25" customHeight="1">
      <c r="A67" s="141">
        <v>60</v>
      </c>
      <c r="B67" s="137" t="s">
        <v>83</v>
      </c>
      <c r="C67" s="137" t="s">
        <v>259</v>
      </c>
      <c r="D67" s="1">
        <v>42458</v>
      </c>
      <c r="E67" s="137" t="s">
        <v>91</v>
      </c>
      <c r="F67" s="137" t="s">
        <v>289</v>
      </c>
      <c r="G67" s="140" t="s">
        <v>385</v>
      </c>
      <c r="H67" s="140" t="str">
        <f t="shared" si="6"/>
        <v>한국만화박룸관 4D상영관 상영작 뽀로로 슈퍼썰매 대모험 임차</v>
      </c>
      <c r="I67" s="140" t="s">
        <v>386</v>
      </c>
      <c r="J67" s="18">
        <v>7500000</v>
      </c>
      <c r="K67" s="138"/>
      <c r="L67" s="140"/>
      <c r="M67" s="20"/>
      <c r="N67" s="137"/>
      <c r="O67" s="137"/>
      <c r="P67" s="137"/>
      <c r="Q67" s="137"/>
      <c r="R67" s="59"/>
      <c r="S67" s="40"/>
      <c r="T67" s="138"/>
      <c r="U67" s="140"/>
      <c r="V67" s="140"/>
      <c r="W67" s="140"/>
      <c r="X67" s="40"/>
      <c r="Y67" s="138"/>
      <c r="Z67" s="140" t="s">
        <v>387</v>
      </c>
      <c r="AA67" s="137" t="s">
        <v>388</v>
      </c>
      <c r="AB67" s="140" t="s">
        <v>389</v>
      </c>
      <c r="AC67" s="140"/>
      <c r="AD67" s="1">
        <v>42460</v>
      </c>
      <c r="AE67" s="1">
        <v>42461</v>
      </c>
      <c r="AF67" s="1">
        <v>42461</v>
      </c>
      <c r="AG67" s="18">
        <v>7500000</v>
      </c>
      <c r="AH67" s="61">
        <f t="shared" si="11"/>
        <v>1</v>
      </c>
      <c r="AI67" s="137"/>
      <c r="AJ67" s="48"/>
      <c r="AK67" s="137"/>
      <c r="AL67" s="137"/>
      <c r="AM67" s="137"/>
      <c r="AN67" s="139"/>
      <c r="AO67" s="137"/>
      <c r="AP67" s="14"/>
      <c r="AQ67" s="141" t="str">
        <f t="shared" si="12"/>
        <v>김현재</v>
      </c>
      <c r="AR67" s="16">
        <v>42461</v>
      </c>
      <c r="AS67" s="16">
        <v>42461</v>
      </c>
      <c r="AT67" s="7"/>
      <c r="AU67" s="14"/>
      <c r="AV67" s="16">
        <v>42482</v>
      </c>
      <c r="AW67" s="14">
        <f t="shared" si="13"/>
        <v>7500000</v>
      </c>
      <c r="AX67" s="92"/>
      <c r="AY67" s="82"/>
      <c r="AZ67" s="92"/>
      <c r="BA67" s="82"/>
      <c r="BB67" s="92"/>
      <c r="BC67" s="82"/>
      <c r="BD67" s="92"/>
      <c r="BE67" s="82"/>
      <c r="BF67" s="92"/>
      <c r="BG67" s="82"/>
      <c r="BH67" s="92"/>
      <c r="BI67" s="82"/>
      <c r="BJ67" s="92"/>
      <c r="BK67" s="82"/>
      <c r="BL67" s="92"/>
      <c r="BM67" s="82"/>
      <c r="BN67" s="92"/>
      <c r="BO67" s="82"/>
      <c r="BP67" s="92"/>
      <c r="BQ67" s="82"/>
    </row>
    <row r="68" spans="1:69" ht="29.25" customHeight="1">
      <c r="A68" s="141">
        <v>61</v>
      </c>
      <c r="B68" s="137" t="s">
        <v>83</v>
      </c>
      <c r="C68" s="137" t="s">
        <v>259</v>
      </c>
      <c r="D68" s="1">
        <v>42458</v>
      </c>
      <c r="E68" s="137" t="s">
        <v>52</v>
      </c>
      <c r="F68" s="137" t="s">
        <v>289</v>
      </c>
      <c r="G68" s="140" t="s">
        <v>383</v>
      </c>
      <c r="H68" s="140" t="str">
        <f t="shared" si="6"/>
        <v>한국만화박물관 4D상영관 어트랙션 조정</v>
      </c>
      <c r="I68" s="140" t="s">
        <v>384</v>
      </c>
      <c r="J68" s="18">
        <v>4510000</v>
      </c>
      <c r="K68" s="138"/>
      <c r="L68" s="140"/>
      <c r="M68" s="20"/>
      <c r="N68" s="137"/>
      <c r="O68" s="137"/>
      <c r="P68" s="137"/>
      <c r="Q68" s="137"/>
      <c r="R68" s="59"/>
      <c r="S68" s="40"/>
      <c r="T68" s="138"/>
      <c r="U68" s="140"/>
      <c r="V68" s="140"/>
      <c r="W68" s="140"/>
      <c r="X68" s="40"/>
      <c r="Y68" s="138"/>
      <c r="Z68" s="140" t="s">
        <v>380</v>
      </c>
      <c r="AA68" s="137" t="s">
        <v>381</v>
      </c>
      <c r="AB68" s="140" t="s">
        <v>382</v>
      </c>
      <c r="AC68" s="140"/>
      <c r="AD68" s="1">
        <v>42460</v>
      </c>
      <c r="AE68" s="1">
        <v>42460</v>
      </c>
      <c r="AF68" s="1">
        <v>42461</v>
      </c>
      <c r="AG68" s="18">
        <v>3630000</v>
      </c>
      <c r="AH68" s="61">
        <f t="shared" si="11"/>
        <v>0.80487804878048785</v>
      </c>
      <c r="AI68" s="137"/>
      <c r="AJ68" s="48"/>
      <c r="AK68" s="137"/>
      <c r="AL68" s="137"/>
      <c r="AM68" s="137"/>
      <c r="AN68" s="139"/>
      <c r="AO68" s="137"/>
      <c r="AP68" s="14"/>
      <c r="AQ68" s="141" t="str">
        <f t="shared" si="12"/>
        <v>김현재</v>
      </c>
      <c r="AR68" s="16">
        <v>42461</v>
      </c>
      <c r="AS68" s="16">
        <v>42461</v>
      </c>
      <c r="AT68" s="7"/>
      <c r="AU68" s="14"/>
      <c r="AV68" s="16">
        <v>42468</v>
      </c>
      <c r="AW68" s="14">
        <f t="shared" si="13"/>
        <v>3630000</v>
      </c>
      <c r="AX68" s="92"/>
      <c r="AY68" s="82"/>
      <c r="AZ68" s="92"/>
      <c r="BA68" s="82"/>
      <c r="BB68" s="92"/>
      <c r="BC68" s="82"/>
      <c r="BD68" s="92"/>
      <c r="BE68" s="82"/>
      <c r="BF68" s="92"/>
      <c r="BG68" s="82"/>
      <c r="BH68" s="92"/>
      <c r="BI68" s="82"/>
      <c r="BJ68" s="92"/>
      <c r="BK68" s="82"/>
      <c r="BL68" s="92"/>
      <c r="BM68" s="82"/>
      <c r="BN68" s="92"/>
      <c r="BO68" s="82"/>
      <c r="BP68" s="92"/>
      <c r="BQ68" s="82"/>
    </row>
    <row r="69" spans="1:69" ht="29.25" customHeight="1">
      <c r="A69" s="141">
        <v>62</v>
      </c>
      <c r="B69" s="137" t="s">
        <v>83</v>
      </c>
      <c r="C69" s="137" t="s">
        <v>188</v>
      </c>
      <c r="D69" s="1">
        <v>42460</v>
      </c>
      <c r="E69" s="137" t="s">
        <v>52</v>
      </c>
      <c r="F69" s="137" t="s">
        <v>60</v>
      </c>
      <c r="G69" s="140" t="s">
        <v>390</v>
      </c>
      <c r="H69" s="140" t="str">
        <f t="shared" si="6"/>
        <v>찾아가는 만화박물관 봄꽃축제 행사 용역</v>
      </c>
      <c r="I69" s="140" t="s">
        <v>391</v>
      </c>
      <c r="J69" s="18">
        <v>8184000</v>
      </c>
      <c r="K69" s="138"/>
      <c r="L69" s="140"/>
      <c r="M69" s="20"/>
      <c r="N69" s="137"/>
      <c r="O69" s="137"/>
      <c r="P69" s="137"/>
      <c r="Q69" s="137"/>
      <c r="R69" s="59"/>
      <c r="S69" s="40"/>
      <c r="T69" s="138"/>
      <c r="U69" s="140"/>
      <c r="V69" s="140"/>
      <c r="W69" s="140"/>
      <c r="X69" s="40"/>
      <c r="Y69" s="138"/>
      <c r="Z69" s="140" t="s">
        <v>150</v>
      </c>
      <c r="AA69" s="137" t="s">
        <v>151</v>
      </c>
      <c r="AB69" s="140" t="s">
        <v>152</v>
      </c>
      <c r="AC69" s="140"/>
      <c r="AD69" s="1">
        <v>42461</v>
      </c>
      <c r="AE69" s="1">
        <v>42461</v>
      </c>
      <c r="AF69" s="1">
        <v>42475</v>
      </c>
      <c r="AG69" s="18">
        <v>8107000</v>
      </c>
      <c r="AH69" s="61">
        <f t="shared" si="11"/>
        <v>0.99059139784946237</v>
      </c>
      <c r="AI69" s="137"/>
      <c r="AJ69" s="48"/>
      <c r="AK69" s="137"/>
      <c r="AL69" s="137"/>
      <c r="AM69" s="137"/>
      <c r="AN69" s="139"/>
      <c r="AO69" s="137"/>
      <c r="AP69" s="14"/>
      <c r="AQ69" s="141" t="str">
        <f t="shared" si="12"/>
        <v>박보라</v>
      </c>
      <c r="AR69" s="16">
        <v>42475</v>
      </c>
      <c r="AS69" s="16">
        <v>42478</v>
      </c>
      <c r="AT69" s="7"/>
      <c r="AU69" s="14"/>
      <c r="AV69" s="16">
        <v>42482</v>
      </c>
      <c r="AW69" s="14">
        <f t="shared" si="13"/>
        <v>8107000</v>
      </c>
      <c r="AX69" s="92"/>
      <c r="AY69" s="82"/>
      <c r="AZ69" s="92"/>
      <c r="BA69" s="82"/>
      <c r="BB69" s="92"/>
      <c r="BC69" s="82"/>
      <c r="BD69" s="92"/>
      <c r="BE69" s="82"/>
      <c r="BF69" s="92"/>
      <c r="BG69" s="82"/>
      <c r="BH69" s="92"/>
      <c r="BI69" s="82"/>
      <c r="BJ69" s="92"/>
      <c r="BK69" s="82"/>
      <c r="BL69" s="92"/>
      <c r="BM69" s="82"/>
      <c r="BN69" s="92"/>
      <c r="BO69" s="82"/>
      <c r="BP69" s="92"/>
      <c r="BQ69" s="82"/>
    </row>
    <row r="70" spans="1:69" ht="29.25" customHeight="1">
      <c r="A70" s="141">
        <v>63</v>
      </c>
      <c r="B70" s="137" t="s">
        <v>153</v>
      </c>
      <c r="C70" s="137" t="s">
        <v>253</v>
      </c>
      <c r="D70" s="1">
        <v>42429</v>
      </c>
      <c r="E70" s="137" t="s">
        <v>52</v>
      </c>
      <c r="F70" s="137" t="s">
        <v>238</v>
      </c>
      <c r="G70" s="140" t="s">
        <v>400</v>
      </c>
      <c r="H70" s="140" t="str">
        <f t="shared" si="6"/>
        <v>2016년도 한국만화영상진흥원 언론홍보 용역</v>
      </c>
      <c r="I70" s="140" t="s">
        <v>401</v>
      </c>
      <c r="J70" s="18">
        <v>72000000</v>
      </c>
      <c r="K70" s="138">
        <v>42443</v>
      </c>
      <c r="L70" s="140" t="s">
        <v>402</v>
      </c>
      <c r="M70" s="20" t="s">
        <v>403</v>
      </c>
      <c r="N70" s="137" t="s">
        <v>242</v>
      </c>
      <c r="O70" s="137" t="s">
        <v>117</v>
      </c>
      <c r="P70" s="137" t="s">
        <v>118</v>
      </c>
      <c r="Q70" s="137" t="s">
        <v>243</v>
      </c>
      <c r="R70" s="42">
        <v>72000000</v>
      </c>
      <c r="S70" s="42">
        <v>72000000</v>
      </c>
      <c r="T70" s="138">
        <v>42454</v>
      </c>
      <c r="U70" s="140">
        <v>2</v>
      </c>
      <c r="V70" s="140" t="s">
        <v>404</v>
      </c>
      <c r="W70" s="140" t="s">
        <v>405</v>
      </c>
      <c r="X70" s="42">
        <v>71700000</v>
      </c>
      <c r="Y70" s="138">
        <v>42454</v>
      </c>
      <c r="Z70" s="140" t="s">
        <v>404</v>
      </c>
      <c r="AA70" s="137" t="s">
        <v>406</v>
      </c>
      <c r="AB70" s="140" t="s">
        <v>405</v>
      </c>
      <c r="AC70" s="140">
        <v>1</v>
      </c>
      <c r="AD70" s="1">
        <v>42465</v>
      </c>
      <c r="AE70" s="1">
        <v>42465</v>
      </c>
      <c r="AF70" s="1">
        <v>42735</v>
      </c>
      <c r="AG70" s="18">
        <v>71700000</v>
      </c>
      <c r="AH70" s="61">
        <f>SUM(AG70/S70)</f>
        <v>0.99583333333333335</v>
      </c>
      <c r="AI70" s="137"/>
      <c r="AJ70" s="48"/>
      <c r="AK70" s="137"/>
      <c r="AL70" s="137"/>
      <c r="AM70" s="137"/>
      <c r="AN70" s="139"/>
      <c r="AO70" s="137"/>
      <c r="AP70" s="14"/>
      <c r="AQ70" s="141" t="str">
        <f t="shared" si="12"/>
        <v>이효재</v>
      </c>
      <c r="AR70" s="16"/>
      <c r="AS70" s="16"/>
      <c r="AT70" s="7">
        <v>42494</v>
      </c>
      <c r="AU70" s="14">
        <v>35000000</v>
      </c>
      <c r="AV70" s="16"/>
      <c r="AW70" s="14"/>
      <c r="AX70" s="92"/>
      <c r="AY70" s="82"/>
      <c r="AZ70" s="92"/>
      <c r="BA70" s="82"/>
      <c r="BB70" s="92"/>
      <c r="BC70" s="82"/>
      <c r="BD70" s="92"/>
      <c r="BE70" s="82"/>
      <c r="BF70" s="92"/>
      <c r="BG70" s="82"/>
      <c r="BH70" s="92"/>
      <c r="BI70" s="82"/>
      <c r="BJ70" s="92"/>
      <c r="BK70" s="82"/>
      <c r="BL70" s="92"/>
      <c r="BM70" s="82"/>
      <c r="BN70" s="92"/>
      <c r="BO70" s="82"/>
      <c r="BP70" s="92"/>
      <c r="BQ70" s="82"/>
    </row>
    <row r="71" spans="1:69" ht="29.25" customHeight="1">
      <c r="A71" s="141">
        <v>64</v>
      </c>
      <c r="B71" s="137" t="s">
        <v>393</v>
      </c>
      <c r="C71" s="137" t="s">
        <v>394</v>
      </c>
      <c r="D71" s="1">
        <v>42460</v>
      </c>
      <c r="E71" s="137" t="s">
        <v>91</v>
      </c>
      <c r="F71" s="137" t="s">
        <v>60</v>
      </c>
      <c r="G71" s="140" t="s">
        <v>395</v>
      </c>
      <c r="H71" s="140" t="str">
        <f t="shared" si="6"/>
        <v>제18회 부천국제만화축제, 제5회 세계어린이만화가대회 포스터 디자인 및 제작</v>
      </c>
      <c r="I71" s="140" t="s">
        <v>396</v>
      </c>
      <c r="J71" s="18">
        <v>9000000</v>
      </c>
      <c r="K71" s="138"/>
      <c r="L71" s="140"/>
      <c r="M71" s="20"/>
      <c r="N71" s="137"/>
      <c r="O71" s="137"/>
      <c r="P71" s="137"/>
      <c r="Q71" s="137"/>
      <c r="R71" s="42"/>
      <c r="S71" s="42"/>
      <c r="T71" s="138"/>
      <c r="U71" s="140"/>
      <c r="V71" s="140"/>
      <c r="W71" s="140"/>
      <c r="X71" s="40"/>
      <c r="Y71" s="138"/>
      <c r="Z71" s="140" t="s">
        <v>397</v>
      </c>
      <c r="AA71" s="137" t="s">
        <v>398</v>
      </c>
      <c r="AB71" s="140" t="s">
        <v>399</v>
      </c>
      <c r="AC71" s="140"/>
      <c r="AD71" s="1">
        <v>42465</v>
      </c>
      <c r="AE71" s="1"/>
      <c r="AF71" s="1">
        <v>42489</v>
      </c>
      <c r="AG71" s="18">
        <v>8600000</v>
      </c>
      <c r="AH71" s="61">
        <f>SUM(AG71/J71)</f>
        <v>0.9555555555555556</v>
      </c>
      <c r="AI71" s="137"/>
      <c r="AJ71" s="48"/>
      <c r="AK71" s="137"/>
      <c r="AL71" s="137"/>
      <c r="AM71" s="137"/>
      <c r="AN71" s="139"/>
      <c r="AO71" s="137"/>
      <c r="AP71" s="14"/>
      <c r="AQ71" s="141" t="str">
        <f t="shared" si="12"/>
        <v>박소연</v>
      </c>
      <c r="AR71" s="16">
        <v>42489</v>
      </c>
      <c r="AS71" s="16">
        <v>42494</v>
      </c>
      <c r="AT71" s="7"/>
      <c r="AU71" s="14"/>
      <c r="AV71" s="16">
        <v>42502</v>
      </c>
      <c r="AW71" s="14">
        <f>SUM(AG71-AU71)</f>
        <v>8600000</v>
      </c>
      <c r="AX71" s="92"/>
      <c r="AY71" s="82"/>
      <c r="AZ71" s="92"/>
      <c r="BA71" s="82"/>
      <c r="BB71" s="92"/>
      <c r="BC71" s="82"/>
      <c r="BD71" s="92"/>
      <c r="BE71" s="82"/>
      <c r="BF71" s="92"/>
      <c r="BG71" s="82"/>
      <c r="BH71" s="92"/>
      <c r="BI71" s="82"/>
      <c r="BJ71" s="92"/>
      <c r="BK71" s="82"/>
      <c r="BL71" s="92"/>
      <c r="BM71" s="82"/>
      <c r="BN71" s="92"/>
      <c r="BO71" s="82"/>
      <c r="BP71" s="92"/>
      <c r="BQ71" s="82"/>
    </row>
    <row r="72" spans="1:69" ht="29.25" customHeight="1">
      <c r="A72" s="141">
        <v>65</v>
      </c>
      <c r="B72" s="137" t="s">
        <v>83</v>
      </c>
      <c r="C72" s="137" t="s">
        <v>205</v>
      </c>
      <c r="D72" s="1">
        <v>42468</v>
      </c>
      <c r="E72" s="137" t="s">
        <v>52</v>
      </c>
      <c r="F72" s="137" t="s">
        <v>60</v>
      </c>
      <c r="G72" s="140" t="s">
        <v>428</v>
      </c>
      <c r="H72" s="140" t="str">
        <f t="shared" si="6"/>
        <v>기획전시 순정만화전 전시 디자인 용역</v>
      </c>
      <c r="I72" s="140" t="s">
        <v>207</v>
      </c>
      <c r="J72" s="18">
        <v>8360000</v>
      </c>
      <c r="K72" s="138"/>
      <c r="L72" s="140"/>
      <c r="M72" s="20"/>
      <c r="N72" s="137"/>
      <c r="O72" s="137"/>
      <c r="P72" s="137"/>
      <c r="Q72" s="137"/>
      <c r="R72" s="59"/>
      <c r="S72" s="40"/>
      <c r="T72" s="138"/>
      <c r="U72" s="140"/>
      <c r="V72" s="140"/>
      <c r="W72" s="140"/>
      <c r="X72" s="40"/>
      <c r="Y72" s="138"/>
      <c r="Z72" s="140" t="s">
        <v>208</v>
      </c>
      <c r="AA72" s="141" t="s">
        <v>236</v>
      </c>
      <c r="AB72" s="140" t="s">
        <v>212</v>
      </c>
      <c r="AC72" s="140"/>
      <c r="AD72" s="1">
        <v>42471</v>
      </c>
      <c r="AE72" s="1">
        <v>42472</v>
      </c>
      <c r="AF72" s="1">
        <v>42501</v>
      </c>
      <c r="AG72" s="18">
        <v>7524000</v>
      </c>
      <c r="AH72" s="61">
        <f>SUM(AG72/J72)</f>
        <v>0.9</v>
      </c>
      <c r="AI72" s="137"/>
      <c r="AJ72" s="48"/>
      <c r="AK72" s="137"/>
      <c r="AL72" s="137"/>
      <c r="AM72" s="137"/>
      <c r="AN72" s="139"/>
      <c r="AO72" s="137"/>
      <c r="AP72" s="14"/>
      <c r="AQ72" s="141" t="str">
        <f t="shared" si="12"/>
        <v>서정임</v>
      </c>
      <c r="AR72" s="16">
        <v>42501</v>
      </c>
      <c r="AS72" s="16">
        <v>42503</v>
      </c>
      <c r="AT72" s="7"/>
      <c r="AU72" s="14"/>
      <c r="AV72" s="16">
        <v>42509</v>
      </c>
      <c r="AW72" s="14">
        <f>SUM(AG72-AU72)</f>
        <v>7524000</v>
      </c>
      <c r="AX72" s="92"/>
      <c r="AY72" s="82"/>
      <c r="AZ72" s="92"/>
      <c r="BA72" s="82"/>
      <c r="BB72" s="92"/>
      <c r="BC72" s="82"/>
      <c r="BD72" s="92"/>
      <c r="BE72" s="82"/>
      <c r="BF72" s="92"/>
      <c r="BG72" s="82"/>
      <c r="BH72" s="92"/>
      <c r="BI72" s="82"/>
      <c r="BJ72" s="92"/>
      <c r="BK72" s="82"/>
      <c r="BL72" s="92"/>
      <c r="BM72" s="82"/>
      <c r="BN72" s="92"/>
      <c r="BO72" s="82"/>
      <c r="BP72" s="92"/>
      <c r="BQ72" s="82"/>
    </row>
    <row r="73" spans="1:69" ht="29.25" customHeight="1">
      <c r="A73" s="141">
        <v>66</v>
      </c>
      <c r="B73" s="137" t="s">
        <v>201</v>
      </c>
      <c r="C73" s="137" t="s">
        <v>414</v>
      </c>
      <c r="D73" s="1">
        <v>42454</v>
      </c>
      <c r="E73" s="137" t="s">
        <v>52</v>
      </c>
      <c r="F73" s="137" t="s">
        <v>60</v>
      </c>
      <c r="G73" s="140" t="s">
        <v>415</v>
      </c>
      <c r="H73" s="140" t="str">
        <f t="shared" si="6"/>
        <v>웹툰창작체험관 교육 콘텐츠 개발 용역</v>
      </c>
      <c r="I73" s="140" t="s">
        <v>416</v>
      </c>
      <c r="J73" s="18">
        <v>21974400</v>
      </c>
      <c r="K73" s="138"/>
      <c r="L73" s="140"/>
      <c r="M73" s="20"/>
      <c r="N73" s="137"/>
      <c r="O73" s="137"/>
      <c r="P73" s="137"/>
      <c r="Q73" s="137"/>
      <c r="R73" s="59"/>
      <c r="S73" s="40"/>
      <c r="T73" s="138"/>
      <c r="U73" s="140"/>
      <c r="V73" s="140"/>
      <c r="W73" s="140"/>
      <c r="X73" s="40"/>
      <c r="Y73" s="138"/>
      <c r="Z73" s="140" t="s">
        <v>417</v>
      </c>
      <c r="AA73" s="137" t="s">
        <v>418</v>
      </c>
      <c r="AB73" s="140" t="s">
        <v>419</v>
      </c>
      <c r="AC73" s="140"/>
      <c r="AD73" s="1">
        <v>42472</v>
      </c>
      <c r="AE73" s="1">
        <v>42472</v>
      </c>
      <c r="AF73" s="1">
        <v>42545</v>
      </c>
      <c r="AG73" s="18">
        <v>21505000</v>
      </c>
      <c r="AH73" s="61">
        <f>SUM(AG73/J73)</f>
        <v>0.97863877967088975</v>
      </c>
      <c r="AI73" s="137"/>
      <c r="AJ73" s="48"/>
      <c r="AK73" s="137"/>
      <c r="AL73" s="137"/>
      <c r="AM73" s="137"/>
      <c r="AN73" s="139"/>
      <c r="AO73" s="137"/>
      <c r="AP73" s="14"/>
      <c r="AQ73" s="141" t="str">
        <f t="shared" si="12"/>
        <v>심현필</v>
      </c>
      <c r="AR73" s="16">
        <v>42545</v>
      </c>
      <c r="AS73" s="16">
        <v>42558</v>
      </c>
      <c r="AT73" s="7"/>
      <c r="AU73" s="14"/>
      <c r="AV73" s="16">
        <v>42565</v>
      </c>
      <c r="AW73" s="14">
        <f>SUM(AG73-AU73)</f>
        <v>21505000</v>
      </c>
      <c r="AX73" s="92"/>
      <c r="AY73" s="82"/>
      <c r="AZ73" s="92"/>
      <c r="BA73" s="82"/>
      <c r="BB73" s="92"/>
      <c r="BC73" s="82"/>
      <c r="BD73" s="92"/>
      <c r="BE73" s="82"/>
      <c r="BF73" s="92"/>
      <c r="BG73" s="82"/>
      <c r="BH73" s="92"/>
      <c r="BI73" s="82"/>
      <c r="BJ73" s="92"/>
      <c r="BK73" s="82"/>
      <c r="BL73" s="92"/>
      <c r="BM73" s="82"/>
      <c r="BN73" s="92"/>
      <c r="BO73" s="82"/>
      <c r="BP73" s="92"/>
      <c r="BQ73" s="82"/>
    </row>
    <row r="74" spans="1:69" ht="29.25" customHeight="1">
      <c r="A74" s="141">
        <v>67</v>
      </c>
      <c r="B74" s="137" t="s">
        <v>393</v>
      </c>
      <c r="C74" s="137" t="s">
        <v>425</v>
      </c>
      <c r="D74" s="1">
        <v>42471</v>
      </c>
      <c r="E74" s="137" t="s">
        <v>52</v>
      </c>
      <c r="F74" s="137" t="s">
        <v>60</v>
      </c>
      <c r="G74" s="140" t="s">
        <v>426</v>
      </c>
      <c r="H74" s="140" t="str">
        <f t="shared" si="6"/>
        <v>제18회 부천국제만화축제 홈페이지 리뉴얼 및 온라인 마케팅 용역</v>
      </c>
      <c r="I74" s="140" t="s">
        <v>427</v>
      </c>
      <c r="J74" s="18">
        <v>20900000</v>
      </c>
      <c r="K74" s="138"/>
      <c r="L74" s="140"/>
      <c r="M74" s="140"/>
      <c r="N74" s="137"/>
      <c r="O74" s="137"/>
      <c r="P74" s="137"/>
      <c r="Q74" s="137"/>
      <c r="R74" s="59"/>
      <c r="S74" s="40"/>
      <c r="T74" s="138"/>
      <c r="U74" s="140"/>
      <c r="V74" s="140"/>
      <c r="W74" s="140"/>
      <c r="X74" s="40"/>
      <c r="Y74" s="138"/>
      <c r="Z74" s="140" t="s">
        <v>106</v>
      </c>
      <c r="AA74" s="137" t="s">
        <v>915</v>
      </c>
      <c r="AB74" s="140" t="s">
        <v>107</v>
      </c>
      <c r="AC74" s="140"/>
      <c r="AD74" s="1">
        <v>42472</v>
      </c>
      <c r="AE74" s="1">
        <v>42472</v>
      </c>
      <c r="AF74" s="1">
        <v>42613</v>
      </c>
      <c r="AG74" s="18">
        <v>20020000</v>
      </c>
      <c r="AH74" s="61">
        <f>SUM(AG74/J74)</f>
        <v>0.95789473684210524</v>
      </c>
      <c r="AI74" s="137"/>
      <c r="AJ74" s="48"/>
      <c r="AK74" s="137"/>
      <c r="AL74" s="137"/>
      <c r="AM74" s="137"/>
      <c r="AN74" s="139"/>
      <c r="AO74" s="137"/>
      <c r="AP74" s="14"/>
      <c r="AQ74" s="141" t="str">
        <f t="shared" si="12"/>
        <v>박혜수</v>
      </c>
      <c r="AR74" s="16">
        <v>42613</v>
      </c>
      <c r="AS74" s="16">
        <v>42625</v>
      </c>
      <c r="AT74" s="7">
        <v>42494</v>
      </c>
      <c r="AU74" s="14">
        <v>14014000</v>
      </c>
      <c r="AV74" s="16">
        <v>42636</v>
      </c>
      <c r="AW74" s="14">
        <f>SUM(AG74-AU74)</f>
        <v>6006000</v>
      </c>
      <c r="AX74" s="92"/>
      <c r="AY74" s="82"/>
      <c r="AZ74" s="92"/>
      <c r="BA74" s="82"/>
      <c r="BB74" s="92"/>
      <c r="BC74" s="82"/>
      <c r="BD74" s="92"/>
      <c r="BE74" s="82"/>
      <c r="BF74" s="92"/>
      <c r="BG74" s="82"/>
      <c r="BH74" s="92"/>
      <c r="BI74" s="82"/>
      <c r="BJ74" s="92"/>
      <c r="BK74" s="82"/>
      <c r="BL74" s="92"/>
      <c r="BM74" s="82"/>
      <c r="BN74" s="92"/>
      <c r="BO74" s="82"/>
      <c r="BP74" s="92"/>
      <c r="BQ74" s="82"/>
    </row>
    <row r="75" spans="1:69" ht="29.25" customHeight="1">
      <c r="A75" s="141">
        <v>68</v>
      </c>
      <c r="B75" s="137" t="s">
        <v>139</v>
      </c>
      <c r="C75" s="137" t="s">
        <v>338</v>
      </c>
      <c r="D75" s="1">
        <v>42459</v>
      </c>
      <c r="E75" s="137" t="s">
        <v>52</v>
      </c>
      <c r="F75" s="137" t="s">
        <v>269</v>
      </c>
      <c r="G75" s="140" t="s">
        <v>420</v>
      </c>
      <c r="H75" s="140" t="str">
        <f t="shared" si="6"/>
        <v>디지털만화규장각 만화DB제공 용역</v>
      </c>
      <c r="I75" s="140" t="s">
        <v>421</v>
      </c>
      <c r="J75" s="18">
        <v>18600000</v>
      </c>
      <c r="K75" s="138">
        <v>42464</v>
      </c>
      <c r="L75" s="140"/>
      <c r="M75" s="20">
        <v>0.9</v>
      </c>
      <c r="N75" s="137" t="s">
        <v>242</v>
      </c>
      <c r="O75" s="137" t="s">
        <v>117</v>
      </c>
      <c r="P75" s="137" t="s">
        <v>118</v>
      </c>
      <c r="Q75" s="137" t="s">
        <v>275</v>
      </c>
      <c r="R75" s="42">
        <v>18600000</v>
      </c>
      <c r="S75" s="42">
        <v>18590250</v>
      </c>
      <c r="T75" s="138">
        <v>42467</v>
      </c>
      <c r="U75" s="140">
        <v>3</v>
      </c>
      <c r="V75" s="140" t="s">
        <v>422</v>
      </c>
      <c r="W75" s="140" t="s">
        <v>423</v>
      </c>
      <c r="X75" s="42">
        <v>17200000</v>
      </c>
      <c r="Y75" s="138">
        <v>42466</v>
      </c>
      <c r="Z75" s="140" t="s">
        <v>422</v>
      </c>
      <c r="AA75" s="137" t="s">
        <v>424</v>
      </c>
      <c r="AB75" s="140" t="s">
        <v>423</v>
      </c>
      <c r="AC75" s="140">
        <v>1</v>
      </c>
      <c r="AD75" s="1">
        <v>42475</v>
      </c>
      <c r="AE75" s="1">
        <v>42478</v>
      </c>
      <c r="AF75" s="1">
        <v>42766</v>
      </c>
      <c r="AG75" s="18">
        <v>17200000</v>
      </c>
      <c r="AH75" s="61">
        <f>SUM(AG75/S75)</f>
        <v>0.92521617514557364</v>
      </c>
      <c r="AI75" s="137"/>
      <c r="AJ75" s="48"/>
      <c r="AK75" s="137"/>
      <c r="AL75" s="137"/>
      <c r="AM75" s="137"/>
      <c r="AN75" s="139"/>
      <c r="AO75" s="137"/>
      <c r="AP75" s="14"/>
      <c r="AQ75" s="141" t="str">
        <f t="shared" si="12"/>
        <v>이규식</v>
      </c>
      <c r="AR75" s="16"/>
      <c r="AS75" s="16"/>
      <c r="AT75" s="7">
        <v>42486</v>
      </c>
      <c r="AU75" s="14">
        <v>12040000</v>
      </c>
      <c r="AV75" s="16"/>
      <c r="AW75" s="14"/>
      <c r="AX75" s="92"/>
      <c r="AY75" s="82"/>
      <c r="AZ75" s="92"/>
      <c r="BA75" s="82"/>
      <c r="BB75" s="92"/>
      <c r="BC75" s="82"/>
      <c r="BD75" s="92"/>
      <c r="BE75" s="82"/>
      <c r="BF75" s="92"/>
      <c r="BG75" s="82"/>
      <c r="BH75" s="92"/>
      <c r="BI75" s="82"/>
      <c r="BJ75" s="92"/>
      <c r="BK75" s="82"/>
      <c r="BL75" s="92"/>
      <c r="BM75" s="82"/>
      <c r="BN75" s="92"/>
      <c r="BO75" s="82"/>
      <c r="BP75" s="92"/>
      <c r="BQ75" s="82"/>
    </row>
    <row r="76" spans="1:69" ht="29.25" customHeight="1">
      <c r="A76" s="141">
        <v>69</v>
      </c>
      <c r="B76" s="137" t="s">
        <v>407</v>
      </c>
      <c r="C76" s="137" t="s">
        <v>408</v>
      </c>
      <c r="D76" s="1">
        <v>42474</v>
      </c>
      <c r="E76" s="137" t="s">
        <v>52</v>
      </c>
      <c r="F76" s="137" t="s">
        <v>60</v>
      </c>
      <c r="G76" s="140" t="s">
        <v>409</v>
      </c>
      <c r="H76" s="140" t="str">
        <f t="shared" si="6"/>
        <v>성과관리체계 및 운영방안 구축 연구용역</v>
      </c>
      <c r="I76" s="140" t="s">
        <v>410</v>
      </c>
      <c r="J76" s="18">
        <v>19000000</v>
      </c>
      <c r="K76" s="138"/>
      <c r="L76" s="140"/>
      <c r="M76" s="140"/>
      <c r="N76" s="137"/>
      <c r="O76" s="137"/>
      <c r="P76" s="137"/>
      <c r="Q76" s="137"/>
      <c r="R76" s="59"/>
      <c r="S76" s="40"/>
      <c r="T76" s="138"/>
      <c r="U76" s="140"/>
      <c r="V76" s="140"/>
      <c r="W76" s="140"/>
      <c r="X76" s="40"/>
      <c r="Y76" s="138"/>
      <c r="Z76" s="140" t="s">
        <v>411</v>
      </c>
      <c r="AA76" s="137" t="s">
        <v>412</v>
      </c>
      <c r="AB76" s="140" t="s">
        <v>413</v>
      </c>
      <c r="AC76" s="140"/>
      <c r="AD76" s="1">
        <v>42478</v>
      </c>
      <c r="AE76" s="1">
        <v>42478</v>
      </c>
      <c r="AF76" s="1">
        <v>42538</v>
      </c>
      <c r="AG76" s="18">
        <v>18000000</v>
      </c>
      <c r="AH76" s="61">
        <f t="shared" ref="AH76:AH91" si="14">SUM(AG76/J76)</f>
        <v>0.94736842105263153</v>
      </c>
      <c r="AI76" s="137"/>
      <c r="AJ76" s="48"/>
      <c r="AK76" s="137"/>
      <c r="AL76" s="137"/>
      <c r="AM76" s="137"/>
      <c r="AN76" s="139"/>
      <c r="AO76" s="137"/>
      <c r="AP76" s="14"/>
      <c r="AQ76" s="141" t="str">
        <f t="shared" si="12"/>
        <v>강은혜</v>
      </c>
      <c r="AR76" s="16">
        <v>42538</v>
      </c>
      <c r="AS76" s="16">
        <v>42556</v>
      </c>
      <c r="AT76" s="7"/>
      <c r="AU76" s="14"/>
      <c r="AV76" s="16">
        <v>42565</v>
      </c>
      <c r="AW76" s="14">
        <f>SUM(AG76-AU76)</f>
        <v>18000000</v>
      </c>
      <c r="AX76" s="92"/>
      <c r="AY76" s="82"/>
      <c r="AZ76" s="92"/>
      <c r="BA76" s="82"/>
      <c r="BB76" s="92"/>
      <c r="BC76" s="82"/>
      <c r="BD76" s="92"/>
      <c r="BE76" s="82"/>
      <c r="BF76" s="92"/>
      <c r="BG76" s="82"/>
      <c r="BH76" s="92"/>
      <c r="BI76" s="82"/>
      <c r="BJ76" s="92"/>
      <c r="BK76" s="82"/>
      <c r="BL76" s="92"/>
      <c r="BM76" s="82"/>
      <c r="BN76" s="92"/>
      <c r="BO76" s="82"/>
      <c r="BP76" s="92"/>
      <c r="BQ76" s="82"/>
    </row>
    <row r="77" spans="1:69" ht="29.25" customHeight="1">
      <c r="A77" s="141">
        <v>70</v>
      </c>
      <c r="B77" s="137" t="s">
        <v>75</v>
      </c>
      <c r="C77" s="137" t="s">
        <v>103</v>
      </c>
      <c r="D77" s="1">
        <v>42474</v>
      </c>
      <c r="E77" s="137" t="s">
        <v>52</v>
      </c>
      <c r="F77" s="137" t="s">
        <v>60</v>
      </c>
      <c r="G77" s="140" t="s">
        <v>429</v>
      </c>
      <c r="H77" s="140" t="str">
        <f t="shared" si="6"/>
        <v>2016년 한국만화영상진흥원 통합사업관리시스템 유지보수</v>
      </c>
      <c r="I77" s="140" t="s">
        <v>430</v>
      </c>
      <c r="J77" s="18">
        <v>10000000</v>
      </c>
      <c r="K77" s="138"/>
      <c r="L77" s="140"/>
      <c r="M77" s="140"/>
      <c r="N77" s="137"/>
      <c r="O77" s="137"/>
      <c r="P77" s="137"/>
      <c r="Q77" s="137"/>
      <c r="R77" s="59"/>
      <c r="S77" s="40"/>
      <c r="T77" s="138"/>
      <c r="U77" s="140"/>
      <c r="V77" s="140"/>
      <c r="W77" s="140"/>
      <c r="X77" s="40"/>
      <c r="Y77" s="138"/>
      <c r="Z77" s="140" t="s">
        <v>431</v>
      </c>
      <c r="AA77" s="137" t="s">
        <v>432</v>
      </c>
      <c r="AB77" s="140" t="s">
        <v>433</v>
      </c>
      <c r="AC77" s="140"/>
      <c r="AD77" s="1">
        <v>42481</v>
      </c>
      <c r="AE77" s="1">
        <v>42491</v>
      </c>
      <c r="AF77" s="1">
        <v>42735</v>
      </c>
      <c r="AG77" s="18">
        <v>8800000</v>
      </c>
      <c r="AH77" s="61">
        <f t="shared" si="14"/>
        <v>0.88</v>
      </c>
      <c r="AI77" s="137"/>
      <c r="AJ77" s="48"/>
      <c r="AK77" s="137"/>
      <c r="AL77" s="137"/>
      <c r="AM77" s="137"/>
      <c r="AN77" s="139"/>
      <c r="AO77" s="137"/>
      <c r="AP77" s="14"/>
      <c r="AQ77" s="141" t="str">
        <f t="shared" si="12"/>
        <v>이인철</v>
      </c>
      <c r="AR77" s="16"/>
      <c r="AS77" s="16"/>
      <c r="AT77" s="7"/>
      <c r="AU77" s="14"/>
      <c r="AV77" s="16"/>
      <c r="AW77" s="14"/>
      <c r="AX77" s="16">
        <v>42534</v>
      </c>
      <c r="AY77" s="84">
        <v>1100000</v>
      </c>
      <c r="AZ77" s="16">
        <v>42555</v>
      </c>
      <c r="BA77" s="84">
        <v>1100000</v>
      </c>
      <c r="BB77" s="16">
        <v>42587</v>
      </c>
      <c r="BC77" s="82">
        <v>1100000</v>
      </c>
      <c r="BD77" s="16">
        <v>42618</v>
      </c>
      <c r="BE77" s="82">
        <v>1100000</v>
      </c>
      <c r="BF77" s="16">
        <v>42648</v>
      </c>
      <c r="BG77" s="82">
        <v>1100000</v>
      </c>
      <c r="BH77" s="16">
        <v>42676</v>
      </c>
      <c r="BI77" s="82">
        <v>1100000</v>
      </c>
      <c r="BJ77" s="16"/>
      <c r="BK77" s="82"/>
      <c r="BL77" s="16"/>
      <c r="BM77" s="82"/>
      <c r="BN77" s="16"/>
      <c r="BO77" s="82"/>
      <c r="BP77" s="16"/>
      <c r="BQ77" s="82"/>
    </row>
    <row r="78" spans="1:69" ht="29.25" customHeight="1">
      <c r="A78" s="141">
        <v>71</v>
      </c>
      <c r="B78" s="137" t="s">
        <v>58</v>
      </c>
      <c r="C78" s="137" t="s">
        <v>434</v>
      </c>
      <c r="D78" s="1">
        <v>42474</v>
      </c>
      <c r="E78" s="137" t="s">
        <v>52</v>
      </c>
      <c r="F78" s="137" t="s">
        <v>60</v>
      </c>
      <c r="G78" s="140" t="s">
        <v>435</v>
      </c>
      <c r="H78" s="140" t="str">
        <f t="shared" si="6"/>
        <v>2016 한중일 신인만화가 콘테스트 참가자 항공권 구매 및 부대업무 용역</v>
      </c>
      <c r="I78" s="140" t="s">
        <v>436</v>
      </c>
      <c r="J78" s="18">
        <v>4520940</v>
      </c>
      <c r="K78" s="138"/>
      <c r="L78" s="140"/>
      <c r="M78" s="140"/>
      <c r="N78" s="137"/>
      <c r="O78" s="137"/>
      <c r="P78" s="137"/>
      <c r="Q78" s="137"/>
      <c r="R78" s="59"/>
      <c r="S78" s="40"/>
      <c r="T78" s="138"/>
      <c r="U78" s="140"/>
      <c r="V78" s="140"/>
      <c r="W78" s="140"/>
      <c r="X78" s="40"/>
      <c r="Y78" s="138"/>
      <c r="Z78" s="140" t="s">
        <v>437</v>
      </c>
      <c r="AA78" s="137" t="s">
        <v>438</v>
      </c>
      <c r="AB78" s="140" t="s">
        <v>439</v>
      </c>
      <c r="AC78" s="140"/>
      <c r="AD78" s="1">
        <v>42482</v>
      </c>
      <c r="AE78" s="1">
        <v>42482</v>
      </c>
      <c r="AF78" s="1">
        <v>42487</v>
      </c>
      <c r="AG78" s="18">
        <v>4480940</v>
      </c>
      <c r="AH78" s="61">
        <f t="shared" si="14"/>
        <v>0.99115228248992471</v>
      </c>
      <c r="AI78" s="137"/>
      <c r="AJ78" s="48"/>
      <c r="AK78" s="137"/>
      <c r="AL78" s="137"/>
      <c r="AM78" s="137"/>
      <c r="AN78" s="139"/>
      <c r="AO78" s="137"/>
      <c r="AP78" s="14"/>
      <c r="AQ78" s="141" t="str">
        <f t="shared" si="12"/>
        <v>김현덕</v>
      </c>
      <c r="AR78" s="16">
        <v>42486</v>
      </c>
      <c r="AS78" s="16">
        <v>42486</v>
      </c>
      <c r="AT78" s="7"/>
      <c r="AU78" s="14"/>
      <c r="AV78" s="16">
        <v>42487</v>
      </c>
      <c r="AW78" s="14">
        <f>SUM(AG78-AU78)</f>
        <v>4480940</v>
      </c>
      <c r="AX78" s="92"/>
      <c r="AY78" s="82"/>
      <c r="AZ78" s="92"/>
      <c r="BA78" s="82"/>
      <c r="BB78" s="92"/>
      <c r="BC78" s="82"/>
      <c r="BD78" s="92"/>
      <c r="BE78" s="82"/>
      <c r="BF78" s="92"/>
      <c r="BG78" s="82"/>
      <c r="BH78" s="92"/>
      <c r="BI78" s="82"/>
      <c r="BJ78" s="92"/>
      <c r="BK78" s="82"/>
      <c r="BL78" s="92"/>
      <c r="BM78" s="82"/>
      <c r="BN78" s="92"/>
      <c r="BO78" s="82"/>
      <c r="BP78" s="92"/>
      <c r="BQ78" s="82"/>
    </row>
    <row r="79" spans="1:69" ht="29.25" customHeight="1">
      <c r="A79" s="141">
        <v>72</v>
      </c>
      <c r="B79" s="137" t="s">
        <v>83</v>
      </c>
      <c r="C79" s="137" t="s">
        <v>259</v>
      </c>
      <c r="D79" s="1">
        <v>42481</v>
      </c>
      <c r="E79" s="137" t="s">
        <v>52</v>
      </c>
      <c r="F79" s="137" t="s">
        <v>60</v>
      </c>
      <c r="G79" s="140" t="s">
        <v>440</v>
      </c>
      <c r="H79" s="140" t="str">
        <f t="shared" si="6"/>
        <v>2016 한국만화박물관 어린이날 이벤트 행사 용역</v>
      </c>
      <c r="I79" s="140" t="s">
        <v>391</v>
      </c>
      <c r="J79" s="18">
        <v>9317000</v>
      </c>
      <c r="K79" s="138"/>
      <c r="L79" s="140"/>
      <c r="M79" s="140"/>
      <c r="N79" s="137"/>
      <c r="O79" s="137"/>
      <c r="P79" s="137"/>
      <c r="Q79" s="137"/>
      <c r="R79" s="59"/>
      <c r="S79" s="40"/>
      <c r="T79" s="138"/>
      <c r="U79" s="140"/>
      <c r="V79" s="140"/>
      <c r="W79" s="140"/>
      <c r="X79" s="40"/>
      <c r="Y79" s="138"/>
      <c r="Z79" s="140" t="s">
        <v>150</v>
      </c>
      <c r="AA79" s="137" t="s">
        <v>151</v>
      </c>
      <c r="AB79" s="140" t="s">
        <v>152</v>
      </c>
      <c r="AC79" s="140"/>
      <c r="AD79" s="1">
        <v>42485</v>
      </c>
      <c r="AE79" s="1">
        <v>42485</v>
      </c>
      <c r="AF79" s="1">
        <v>42507</v>
      </c>
      <c r="AG79" s="18">
        <v>9075000</v>
      </c>
      <c r="AH79" s="61">
        <f t="shared" si="14"/>
        <v>0.97402597402597402</v>
      </c>
      <c r="AI79" s="137" t="s">
        <v>480</v>
      </c>
      <c r="AJ79" s="16">
        <v>42492</v>
      </c>
      <c r="AK79" s="137" t="s">
        <v>481</v>
      </c>
      <c r="AL79" s="137"/>
      <c r="AM79" s="137"/>
      <c r="AN79" s="139"/>
      <c r="AO79" s="137"/>
      <c r="AP79" s="14">
        <v>10967000</v>
      </c>
      <c r="AQ79" s="141" t="str">
        <f t="shared" si="12"/>
        <v>김현재</v>
      </c>
      <c r="AR79" s="16">
        <v>42507</v>
      </c>
      <c r="AS79" s="16">
        <v>42508</v>
      </c>
      <c r="AT79" s="7"/>
      <c r="AU79" s="14"/>
      <c r="AV79" s="16">
        <v>42514</v>
      </c>
      <c r="AW79" s="14">
        <f>SUM(AP79-AU79)</f>
        <v>10967000</v>
      </c>
      <c r="AX79" s="92"/>
      <c r="AY79" s="82"/>
      <c r="AZ79" s="92"/>
      <c r="BA79" s="82"/>
      <c r="BB79" s="92"/>
      <c r="BC79" s="82"/>
      <c r="BD79" s="92"/>
      <c r="BE79" s="82"/>
      <c r="BF79" s="92"/>
      <c r="BG79" s="82"/>
      <c r="BH79" s="92"/>
      <c r="BI79" s="82"/>
      <c r="BJ79" s="92"/>
      <c r="BK79" s="82"/>
      <c r="BL79" s="92"/>
      <c r="BM79" s="82"/>
      <c r="BN79" s="92"/>
      <c r="BO79" s="82"/>
      <c r="BP79" s="92"/>
      <c r="BQ79" s="82"/>
    </row>
    <row r="80" spans="1:69" ht="29.25" customHeight="1">
      <c r="A80" s="141">
        <v>73</v>
      </c>
      <c r="B80" s="137" t="s">
        <v>441</v>
      </c>
      <c r="C80" s="137" t="s">
        <v>146</v>
      </c>
      <c r="D80" s="1">
        <v>42481</v>
      </c>
      <c r="E80" s="137" t="s">
        <v>195</v>
      </c>
      <c r="F80" s="137" t="s">
        <v>60</v>
      </c>
      <c r="G80" s="140" t="s">
        <v>442</v>
      </c>
      <c r="H80" s="140" t="str">
        <f t="shared" si="6"/>
        <v>공공시설 내 만화카페 및 갤러리 조성공사</v>
      </c>
      <c r="I80" s="140" t="s">
        <v>443</v>
      </c>
      <c r="J80" s="18">
        <v>19980000</v>
      </c>
      <c r="K80" s="138"/>
      <c r="L80" s="140"/>
      <c r="M80" s="140"/>
      <c r="N80" s="137"/>
      <c r="O80" s="137"/>
      <c r="P80" s="137"/>
      <c r="Q80" s="137"/>
      <c r="R80" s="59"/>
      <c r="S80" s="40"/>
      <c r="T80" s="138"/>
      <c r="U80" s="140"/>
      <c r="V80" s="140"/>
      <c r="W80" s="140"/>
      <c r="X80" s="40"/>
      <c r="Y80" s="138"/>
      <c r="Z80" s="140" t="s">
        <v>344</v>
      </c>
      <c r="AA80" s="137" t="s">
        <v>282</v>
      </c>
      <c r="AB80" s="140" t="s">
        <v>283</v>
      </c>
      <c r="AC80" s="140"/>
      <c r="AD80" s="1">
        <v>42486</v>
      </c>
      <c r="AE80" s="1">
        <v>42486</v>
      </c>
      <c r="AF80" s="1">
        <v>42499</v>
      </c>
      <c r="AG80" s="18">
        <v>19200000</v>
      </c>
      <c r="AH80" s="61">
        <f t="shared" si="14"/>
        <v>0.96096096096096095</v>
      </c>
      <c r="AI80" s="137"/>
      <c r="AJ80" s="48"/>
      <c r="AK80" s="137"/>
      <c r="AL80" s="137"/>
      <c r="AM80" s="137"/>
      <c r="AN80" s="139"/>
      <c r="AO80" s="137"/>
      <c r="AP80" s="14"/>
      <c r="AQ80" s="141" t="str">
        <f t="shared" si="12"/>
        <v>이소현</v>
      </c>
      <c r="AR80" s="16">
        <v>42499</v>
      </c>
      <c r="AS80" s="16">
        <v>42499</v>
      </c>
      <c r="AT80" s="7"/>
      <c r="AU80" s="14"/>
      <c r="AV80" s="16">
        <v>42502</v>
      </c>
      <c r="AW80" s="14">
        <f>SUM(AG80-AU80)</f>
        <v>19200000</v>
      </c>
      <c r="AX80" s="92"/>
      <c r="AY80" s="82"/>
      <c r="AZ80" s="92"/>
      <c r="BA80" s="82"/>
      <c r="BB80" s="92"/>
      <c r="BC80" s="82"/>
      <c r="BD80" s="92"/>
      <c r="BE80" s="82"/>
      <c r="BF80" s="92"/>
      <c r="BG80" s="82"/>
      <c r="BH80" s="92"/>
      <c r="BI80" s="82"/>
      <c r="BJ80" s="92"/>
      <c r="BK80" s="82"/>
      <c r="BL80" s="92"/>
      <c r="BM80" s="82"/>
      <c r="BN80" s="92"/>
      <c r="BO80" s="82"/>
      <c r="BP80" s="92"/>
      <c r="BQ80" s="82"/>
    </row>
    <row r="81" spans="1:69" ht="29.25" customHeight="1">
      <c r="A81" s="141">
        <v>74</v>
      </c>
      <c r="B81" s="137" t="s">
        <v>75</v>
      </c>
      <c r="C81" s="137" t="s">
        <v>349</v>
      </c>
      <c r="D81" s="1">
        <v>42482</v>
      </c>
      <c r="E81" s="137" t="s">
        <v>195</v>
      </c>
      <c r="F81" s="137" t="s">
        <v>60</v>
      </c>
      <c r="G81" s="140" t="s">
        <v>444</v>
      </c>
      <c r="H81" s="140" t="str">
        <f t="shared" si="6"/>
        <v>만화영상진흥원 지상주차장 출입구 가로등 설치공사</v>
      </c>
      <c r="I81" s="140" t="s">
        <v>445</v>
      </c>
      <c r="J81" s="18">
        <v>1891000</v>
      </c>
      <c r="K81" s="138"/>
      <c r="L81" s="140"/>
      <c r="M81" s="140"/>
      <c r="N81" s="137"/>
      <c r="O81" s="137"/>
      <c r="P81" s="137"/>
      <c r="Q81" s="137"/>
      <c r="R81" s="59"/>
      <c r="S81" s="40"/>
      <c r="T81" s="138"/>
      <c r="U81" s="140"/>
      <c r="V81" s="140"/>
      <c r="W81" s="140"/>
      <c r="X81" s="40"/>
      <c r="Y81" s="138"/>
      <c r="Z81" s="140" t="s">
        <v>446</v>
      </c>
      <c r="AA81" s="137" t="s">
        <v>447</v>
      </c>
      <c r="AB81" s="140" t="s">
        <v>448</v>
      </c>
      <c r="AC81" s="140"/>
      <c r="AD81" s="1">
        <v>42486</v>
      </c>
      <c r="AE81" s="1">
        <v>42486</v>
      </c>
      <c r="AF81" s="1">
        <v>42500</v>
      </c>
      <c r="AG81" s="18">
        <v>1479000</v>
      </c>
      <c r="AH81" s="61">
        <f t="shared" si="14"/>
        <v>0.78212585933368584</v>
      </c>
      <c r="AI81" s="137"/>
      <c r="AJ81" s="48"/>
      <c r="AK81" s="137"/>
      <c r="AL81" s="137"/>
      <c r="AM81" s="137"/>
      <c r="AN81" s="139"/>
      <c r="AO81" s="137"/>
      <c r="AP81" s="14"/>
      <c r="AQ81" s="141" t="str">
        <f t="shared" si="12"/>
        <v>정기선</v>
      </c>
      <c r="AR81" s="16">
        <v>42500</v>
      </c>
      <c r="AS81" s="16">
        <v>42500</v>
      </c>
      <c r="AT81" s="7"/>
      <c r="AU81" s="14"/>
      <c r="AV81" s="16">
        <v>42502</v>
      </c>
      <c r="AW81" s="14">
        <f>SUM(AG81-AU81)</f>
        <v>1479000</v>
      </c>
      <c r="AX81" s="92"/>
      <c r="AY81" s="82"/>
      <c r="AZ81" s="92"/>
      <c r="BA81" s="82"/>
      <c r="BB81" s="92"/>
      <c r="BC81" s="82"/>
      <c r="BD81" s="92"/>
      <c r="BE81" s="82"/>
      <c r="BF81" s="92"/>
      <c r="BG81" s="82"/>
      <c r="BH81" s="92"/>
      <c r="BI81" s="82"/>
      <c r="BJ81" s="92"/>
      <c r="BK81" s="82"/>
      <c r="BL81" s="92"/>
      <c r="BM81" s="82"/>
      <c r="BN81" s="92"/>
      <c r="BO81" s="82"/>
      <c r="BP81" s="92"/>
      <c r="BQ81" s="82"/>
    </row>
    <row r="82" spans="1:69" ht="29.25" customHeight="1">
      <c r="A82" s="141">
        <v>75</v>
      </c>
      <c r="B82" s="137" t="s">
        <v>75</v>
      </c>
      <c r="C82" s="137" t="s">
        <v>103</v>
      </c>
      <c r="D82" s="1">
        <v>42424</v>
      </c>
      <c r="E82" s="137" t="s">
        <v>52</v>
      </c>
      <c r="F82" s="137" t="s">
        <v>289</v>
      </c>
      <c r="G82" s="140" t="s">
        <v>449</v>
      </c>
      <c r="H82" s="140" t="str">
        <f t="shared" si="6"/>
        <v>2016년 한국만화영상진흥원 경영자원통합관리시스템 유지보수 용역</v>
      </c>
      <c r="I82" s="140" t="s">
        <v>450</v>
      </c>
      <c r="J82" s="18">
        <v>16390000</v>
      </c>
      <c r="K82" s="138"/>
      <c r="L82" s="140"/>
      <c r="M82" s="20"/>
      <c r="N82" s="137"/>
      <c r="O82" s="137"/>
      <c r="P82" s="137"/>
      <c r="Q82" s="137"/>
      <c r="R82" s="59"/>
      <c r="S82" s="40"/>
      <c r="T82" s="138"/>
      <c r="U82" s="140"/>
      <c r="V82" s="140"/>
      <c r="W82" s="140"/>
      <c r="X82" s="40"/>
      <c r="Y82" s="138"/>
      <c r="Z82" s="140" t="s">
        <v>451</v>
      </c>
      <c r="AA82" s="137" t="s">
        <v>452</v>
      </c>
      <c r="AB82" s="140" t="s">
        <v>453</v>
      </c>
      <c r="AC82" s="140"/>
      <c r="AD82" s="1">
        <v>42487</v>
      </c>
      <c r="AE82" s="1">
        <v>42487</v>
      </c>
      <c r="AF82" s="1">
        <v>42735</v>
      </c>
      <c r="AG82" s="18">
        <v>15570000</v>
      </c>
      <c r="AH82" s="61">
        <f t="shared" si="14"/>
        <v>0.94996949359365468</v>
      </c>
      <c r="AI82" s="137"/>
      <c r="AJ82" s="48"/>
      <c r="AK82" s="137"/>
      <c r="AL82" s="137"/>
      <c r="AM82" s="137"/>
      <c r="AN82" s="139"/>
      <c r="AO82" s="137"/>
      <c r="AP82" s="14"/>
      <c r="AQ82" s="141" t="str">
        <f t="shared" si="12"/>
        <v>이인철</v>
      </c>
      <c r="AR82" s="16"/>
      <c r="AS82" s="16"/>
      <c r="AT82" s="7"/>
      <c r="AU82" s="14"/>
      <c r="AV82" s="16"/>
      <c r="AW82" s="14"/>
      <c r="AX82" s="16">
        <v>42565</v>
      </c>
      <c r="AY82" s="84">
        <v>4152000</v>
      </c>
      <c r="AZ82" s="92">
        <v>42654</v>
      </c>
      <c r="BA82" s="82">
        <v>5709000</v>
      </c>
      <c r="BB82" s="92"/>
      <c r="BC82" s="82"/>
      <c r="BD82" s="92"/>
      <c r="BE82" s="82"/>
      <c r="BF82" s="92"/>
      <c r="BG82" s="82"/>
      <c r="BH82" s="92"/>
      <c r="BI82" s="82"/>
      <c r="BJ82" s="92"/>
      <c r="BK82" s="82"/>
      <c r="BL82" s="92"/>
      <c r="BM82" s="82"/>
      <c r="BN82" s="92"/>
      <c r="BO82" s="82"/>
      <c r="BP82" s="92"/>
      <c r="BQ82" s="82"/>
    </row>
    <row r="83" spans="1:69" ht="29.25" customHeight="1">
      <c r="A83" s="141">
        <v>76</v>
      </c>
      <c r="B83" s="137" t="s">
        <v>75</v>
      </c>
      <c r="C83" s="137" t="s">
        <v>103</v>
      </c>
      <c r="D83" s="1">
        <v>42467</v>
      </c>
      <c r="E83" s="137" t="s">
        <v>91</v>
      </c>
      <c r="F83" s="137" t="s">
        <v>60</v>
      </c>
      <c r="G83" s="140" t="s">
        <v>454</v>
      </c>
      <c r="H83" s="140" t="str">
        <f t="shared" si="6"/>
        <v>전자결재시스템 서버용 하드디스크 구입</v>
      </c>
      <c r="I83" s="140" t="s">
        <v>455</v>
      </c>
      <c r="J83" s="18">
        <v>690000</v>
      </c>
      <c r="K83" s="138"/>
      <c r="L83" s="140"/>
      <c r="M83" s="20"/>
      <c r="N83" s="137"/>
      <c r="O83" s="137"/>
      <c r="P83" s="137"/>
      <c r="Q83" s="137"/>
      <c r="R83" s="59"/>
      <c r="S83" s="40"/>
      <c r="T83" s="138"/>
      <c r="U83" s="140"/>
      <c r="V83" s="140"/>
      <c r="W83" s="140"/>
      <c r="X83" s="40"/>
      <c r="Y83" s="138"/>
      <c r="Z83" s="140" t="s">
        <v>110</v>
      </c>
      <c r="AA83" s="137" t="s">
        <v>111</v>
      </c>
      <c r="AB83" s="140" t="s">
        <v>112</v>
      </c>
      <c r="AC83" s="140"/>
      <c r="AD83" s="1">
        <v>42487</v>
      </c>
      <c r="AE83" s="1"/>
      <c r="AF83" s="1">
        <v>42503</v>
      </c>
      <c r="AG83" s="18">
        <v>620000</v>
      </c>
      <c r="AH83" s="61">
        <f t="shared" si="14"/>
        <v>0.89855072463768115</v>
      </c>
      <c r="AI83" s="137"/>
      <c r="AJ83" s="48"/>
      <c r="AK83" s="137"/>
      <c r="AL83" s="137"/>
      <c r="AM83" s="137"/>
      <c r="AN83" s="139"/>
      <c r="AO83" s="137"/>
      <c r="AP83" s="14"/>
      <c r="AQ83" s="141" t="str">
        <f t="shared" si="12"/>
        <v>이인철</v>
      </c>
      <c r="AR83" s="16">
        <v>42503</v>
      </c>
      <c r="AS83" s="16">
        <v>42503</v>
      </c>
      <c r="AT83" s="7"/>
      <c r="AU83" s="14"/>
      <c r="AV83" s="16">
        <v>42514</v>
      </c>
      <c r="AW83" s="14">
        <f t="shared" ref="AW83:AW95" si="15">SUM(AG83-AU83)</f>
        <v>620000</v>
      </c>
      <c r="AX83" s="92"/>
      <c r="AY83" s="82"/>
      <c r="AZ83" s="92"/>
      <c r="BA83" s="82"/>
      <c r="BB83" s="92"/>
      <c r="BC83" s="82"/>
      <c r="BD83" s="92"/>
      <c r="BE83" s="82"/>
      <c r="BF83" s="92"/>
      <c r="BG83" s="82"/>
      <c r="BH83" s="92"/>
      <c r="BI83" s="82"/>
      <c r="BJ83" s="92"/>
      <c r="BK83" s="82"/>
      <c r="BL83" s="92"/>
      <c r="BM83" s="82"/>
      <c r="BN83" s="92"/>
      <c r="BO83" s="82"/>
      <c r="BP83" s="92"/>
      <c r="BQ83" s="82"/>
    </row>
    <row r="84" spans="1:69" ht="29.25" customHeight="1">
      <c r="A84" s="141">
        <v>77</v>
      </c>
      <c r="B84" s="137" t="s">
        <v>153</v>
      </c>
      <c r="C84" s="137" t="s">
        <v>456</v>
      </c>
      <c r="D84" s="1">
        <v>42478</v>
      </c>
      <c r="E84" s="137" t="s">
        <v>52</v>
      </c>
      <c r="F84" s="137" t="s">
        <v>60</v>
      </c>
      <c r="G84" s="140" t="s">
        <v>457</v>
      </c>
      <c r="H84" s="140" t="str">
        <f t="shared" si="6"/>
        <v>웹툰산업 내의 광고/마케팅 황용사례 및 가치평가 연구용역</v>
      </c>
      <c r="I84" s="140" t="s">
        <v>458</v>
      </c>
      <c r="J84" s="18">
        <v>19200000</v>
      </c>
      <c r="K84" s="138"/>
      <c r="L84" s="140"/>
      <c r="M84" s="140"/>
      <c r="N84" s="137"/>
      <c r="O84" s="137"/>
      <c r="P84" s="137"/>
      <c r="Q84" s="137"/>
      <c r="R84" s="59"/>
      <c r="S84" s="40"/>
      <c r="T84" s="138"/>
      <c r="U84" s="140"/>
      <c r="V84" s="140"/>
      <c r="W84" s="140"/>
      <c r="X84" s="40"/>
      <c r="Y84" s="138"/>
      <c r="Z84" s="140" t="s">
        <v>459</v>
      </c>
      <c r="AA84" s="137" t="s">
        <v>460</v>
      </c>
      <c r="AB84" s="140" t="s">
        <v>461</v>
      </c>
      <c r="AC84" s="140"/>
      <c r="AD84" s="1">
        <v>42487</v>
      </c>
      <c r="AE84" s="1">
        <v>42487</v>
      </c>
      <c r="AF84" s="1">
        <v>42576</v>
      </c>
      <c r="AG84" s="18">
        <v>17800000</v>
      </c>
      <c r="AH84" s="61">
        <f t="shared" si="14"/>
        <v>0.92708333333333337</v>
      </c>
      <c r="AI84" s="137"/>
      <c r="AJ84" s="48"/>
      <c r="AK84" s="137"/>
      <c r="AL84" s="137"/>
      <c r="AM84" s="137"/>
      <c r="AN84" s="139"/>
      <c r="AO84" s="137"/>
      <c r="AP84" s="14"/>
      <c r="AQ84" s="141" t="str">
        <f t="shared" si="12"/>
        <v>최원혁</v>
      </c>
      <c r="AR84" s="16">
        <v>42576</v>
      </c>
      <c r="AS84" s="16">
        <v>42591</v>
      </c>
      <c r="AT84" s="7">
        <v>42516</v>
      </c>
      <c r="AU84" s="14">
        <v>10146000</v>
      </c>
      <c r="AV84" s="16">
        <v>42642</v>
      </c>
      <c r="AW84" s="14">
        <f t="shared" si="15"/>
        <v>7654000</v>
      </c>
      <c r="AX84" s="92"/>
      <c r="AY84" s="82"/>
      <c r="AZ84" s="92"/>
      <c r="BA84" s="82"/>
      <c r="BB84" s="92"/>
      <c r="BC84" s="82"/>
      <c r="BD84" s="92"/>
      <c r="BE84" s="82"/>
      <c r="BF84" s="92"/>
      <c r="BG84" s="82"/>
      <c r="BH84" s="92"/>
      <c r="BI84" s="82"/>
      <c r="BJ84" s="92"/>
      <c r="BK84" s="82"/>
      <c r="BL84" s="92"/>
      <c r="BM84" s="82"/>
      <c r="BN84" s="92"/>
      <c r="BO84" s="82"/>
      <c r="BP84" s="92"/>
      <c r="BQ84" s="82"/>
    </row>
    <row r="85" spans="1:69" ht="29.25" customHeight="1">
      <c r="A85" s="141">
        <v>78</v>
      </c>
      <c r="B85" s="137" t="s">
        <v>83</v>
      </c>
      <c r="C85" s="137" t="s">
        <v>259</v>
      </c>
      <c r="D85" s="1">
        <v>42486</v>
      </c>
      <c r="E85" s="137" t="s">
        <v>52</v>
      </c>
      <c r="F85" s="137" t="s">
        <v>60</v>
      </c>
      <c r="G85" s="140" t="s">
        <v>462</v>
      </c>
      <c r="H85" s="140" t="str">
        <f t="shared" si="6"/>
        <v>한국만화박물관 4D상영관 라이더 의자 수리</v>
      </c>
      <c r="I85" s="140" t="s">
        <v>463</v>
      </c>
      <c r="J85" s="18">
        <v>4015000</v>
      </c>
      <c r="K85" s="138"/>
      <c r="L85" s="140"/>
      <c r="M85" s="140"/>
      <c r="N85" s="137"/>
      <c r="O85" s="137"/>
      <c r="P85" s="137"/>
      <c r="Q85" s="137"/>
      <c r="R85" s="59"/>
      <c r="S85" s="40"/>
      <c r="T85" s="138"/>
      <c r="U85" s="140"/>
      <c r="V85" s="140"/>
      <c r="W85" s="140"/>
      <c r="X85" s="40"/>
      <c r="Y85" s="138"/>
      <c r="Z85" s="140" t="s">
        <v>380</v>
      </c>
      <c r="AA85" s="137" t="s">
        <v>381</v>
      </c>
      <c r="AB85" s="140" t="s">
        <v>382</v>
      </c>
      <c r="AC85" s="140"/>
      <c r="AD85" s="1">
        <v>42488</v>
      </c>
      <c r="AE85" s="1">
        <v>42488</v>
      </c>
      <c r="AF85" s="1">
        <v>42489</v>
      </c>
      <c r="AG85" s="18">
        <v>3630000</v>
      </c>
      <c r="AH85" s="61">
        <f t="shared" si="14"/>
        <v>0.90410958904109584</v>
      </c>
      <c r="AI85" s="137"/>
      <c r="AJ85" s="48"/>
      <c r="AK85" s="137"/>
      <c r="AL85" s="137"/>
      <c r="AM85" s="137"/>
      <c r="AN85" s="139"/>
      <c r="AO85" s="137"/>
      <c r="AP85" s="14"/>
      <c r="AQ85" s="141" t="str">
        <f t="shared" si="12"/>
        <v>김현재</v>
      </c>
      <c r="AR85" s="16">
        <v>42488</v>
      </c>
      <c r="AS85" s="16">
        <v>42489</v>
      </c>
      <c r="AT85" s="7"/>
      <c r="AU85" s="14"/>
      <c r="AV85" s="16">
        <v>42502</v>
      </c>
      <c r="AW85" s="14">
        <f t="shared" si="15"/>
        <v>3630000</v>
      </c>
      <c r="AX85" s="92"/>
      <c r="AY85" s="82"/>
      <c r="AZ85" s="92"/>
      <c r="BA85" s="82"/>
      <c r="BB85" s="92"/>
      <c r="BC85" s="82"/>
      <c r="BD85" s="92"/>
      <c r="BE85" s="82"/>
      <c r="BF85" s="92"/>
      <c r="BG85" s="82"/>
      <c r="BH85" s="92"/>
      <c r="BI85" s="82"/>
      <c r="BJ85" s="92"/>
      <c r="BK85" s="82"/>
      <c r="BL85" s="92"/>
      <c r="BM85" s="82"/>
      <c r="BN85" s="92"/>
      <c r="BO85" s="82"/>
      <c r="BP85" s="92"/>
      <c r="BQ85" s="82"/>
    </row>
    <row r="86" spans="1:69" ht="29.25" customHeight="1">
      <c r="A86" s="141">
        <v>79</v>
      </c>
      <c r="B86" s="137" t="s">
        <v>393</v>
      </c>
      <c r="C86" s="137" t="s">
        <v>425</v>
      </c>
      <c r="D86" s="1">
        <v>42487</v>
      </c>
      <c r="E86" s="137" t="s">
        <v>52</v>
      </c>
      <c r="F86" s="137" t="s">
        <v>60</v>
      </c>
      <c r="G86" s="140" t="s">
        <v>464</v>
      </c>
      <c r="H86" s="140" t="str">
        <f t="shared" si="6"/>
        <v>제19회 부천국제만화축제 사전홍보영상 제작</v>
      </c>
      <c r="I86" s="140" t="s">
        <v>465</v>
      </c>
      <c r="J86" s="18">
        <v>2100000</v>
      </c>
      <c r="K86" s="138"/>
      <c r="L86" s="140"/>
      <c r="M86" s="140"/>
      <c r="N86" s="137"/>
      <c r="O86" s="137"/>
      <c r="P86" s="137"/>
      <c r="Q86" s="137"/>
      <c r="R86" s="59"/>
      <c r="S86" s="40"/>
      <c r="T86" s="138"/>
      <c r="U86" s="140"/>
      <c r="V86" s="140"/>
      <c r="W86" s="140"/>
      <c r="X86" s="40"/>
      <c r="Y86" s="138"/>
      <c r="Z86" s="140" t="s">
        <v>255</v>
      </c>
      <c r="AA86" s="141" t="s">
        <v>256</v>
      </c>
      <c r="AB86" s="140" t="s">
        <v>257</v>
      </c>
      <c r="AC86" s="140"/>
      <c r="AD86" s="1">
        <v>42489</v>
      </c>
      <c r="AE86" s="1">
        <v>42489</v>
      </c>
      <c r="AF86" s="1">
        <v>42492</v>
      </c>
      <c r="AG86" s="18">
        <v>2000000</v>
      </c>
      <c r="AH86" s="61">
        <f t="shared" si="14"/>
        <v>0.95238095238095233</v>
      </c>
      <c r="AI86" s="137"/>
      <c r="AJ86" s="48"/>
      <c r="AK86" s="137"/>
      <c r="AL86" s="137"/>
      <c r="AM86" s="137"/>
      <c r="AN86" s="139"/>
      <c r="AO86" s="137"/>
      <c r="AP86" s="14"/>
      <c r="AQ86" s="141" t="str">
        <f t="shared" si="12"/>
        <v>박혜수</v>
      </c>
      <c r="AR86" s="16">
        <v>42492</v>
      </c>
      <c r="AS86" s="16">
        <v>42494</v>
      </c>
      <c r="AT86" s="7"/>
      <c r="AU86" s="14"/>
      <c r="AV86" s="16">
        <v>42499</v>
      </c>
      <c r="AW86" s="14">
        <f t="shared" si="15"/>
        <v>2000000</v>
      </c>
      <c r="AX86" s="92"/>
      <c r="AY86" s="82"/>
      <c r="AZ86" s="92"/>
      <c r="BA86" s="82"/>
      <c r="BB86" s="92"/>
      <c r="BC86" s="82"/>
      <c r="BD86" s="92"/>
      <c r="BE86" s="82"/>
      <c r="BF86" s="92"/>
      <c r="BG86" s="82"/>
      <c r="BH86" s="92"/>
      <c r="BI86" s="82"/>
      <c r="BJ86" s="92"/>
      <c r="BK86" s="82"/>
      <c r="BL86" s="92"/>
      <c r="BM86" s="82"/>
      <c r="BN86" s="92"/>
      <c r="BO86" s="82"/>
      <c r="BP86" s="92"/>
      <c r="BQ86" s="82"/>
    </row>
    <row r="87" spans="1:69" ht="29.25" customHeight="1">
      <c r="A87" s="141">
        <v>80</v>
      </c>
      <c r="B87" s="137" t="s">
        <v>83</v>
      </c>
      <c r="C87" s="137" t="s">
        <v>205</v>
      </c>
      <c r="D87" s="1">
        <v>42487</v>
      </c>
      <c r="E87" s="137" t="s">
        <v>91</v>
      </c>
      <c r="F87" s="137" t="s">
        <v>60</v>
      </c>
      <c r="G87" s="140" t="s">
        <v>466</v>
      </c>
      <c r="H87" s="140" t="str">
        <f t="shared" si="6"/>
        <v>기획전시 「소녀, 순정을 그리다」 도록 제작</v>
      </c>
      <c r="I87" s="140" t="s">
        <v>467</v>
      </c>
      <c r="J87" s="18">
        <v>8300000</v>
      </c>
      <c r="K87" s="138"/>
      <c r="L87" s="140"/>
      <c r="M87" s="140"/>
      <c r="N87" s="137"/>
      <c r="O87" s="137"/>
      <c r="P87" s="137"/>
      <c r="Q87" s="137"/>
      <c r="R87" s="59"/>
      <c r="S87" s="40"/>
      <c r="T87" s="138"/>
      <c r="U87" s="140"/>
      <c r="V87" s="140"/>
      <c r="W87" s="140"/>
      <c r="X87" s="40"/>
      <c r="Y87" s="138"/>
      <c r="Z87" s="140" t="s">
        <v>179</v>
      </c>
      <c r="AA87" s="137" t="s">
        <v>180</v>
      </c>
      <c r="AB87" s="140" t="s">
        <v>181</v>
      </c>
      <c r="AC87" s="140"/>
      <c r="AD87" s="1">
        <v>42489</v>
      </c>
      <c r="AE87" s="1"/>
      <c r="AF87" s="1">
        <v>42494</v>
      </c>
      <c r="AG87" s="18">
        <v>7822000</v>
      </c>
      <c r="AH87" s="61">
        <f t="shared" si="14"/>
        <v>0.94240963855421689</v>
      </c>
      <c r="AI87" s="137"/>
      <c r="AJ87" s="48"/>
      <c r="AK87" s="137"/>
      <c r="AL87" s="137"/>
      <c r="AM87" s="137"/>
      <c r="AN87" s="139"/>
      <c r="AO87" s="137"/>
      <c r="AP87" s="14"/>
      <c r="AQ87" s="141" t="str">
        <f t="shared" si="12"/>
        <v>서정임</v>
      </c>
      <c r="AR87" s="16">
        <v>42494</v>
      </c>
      <c r="AS87" s="16">
        <v>42494</v>
      </c>
      <c r="AT87" s="7"/>
      <c r="AU87" s="14"/>
      <c r="AV87" s="16">
        <v>42509</v>
      </c>
      <c r="AW87" s="14">
        <f t="shared" si="15"/>
        <v>7822000</v>
      </c>
      <c r="AX87" s="92"/>
      <c r="AY87" s="82"/>
      <c r="AZ87" s="92"/>
      <c r="BA87" s="82"/>
      <c r="BB87" s="92"/>
      <c r="BC87" s="82"/>
      <c r="BD87" s="92"/>
      <c r="BE87" s="82"/>
      <c r="BF87" s="92"/>
      <c r="BG87" s="82"/>
      <c r="BH87" s="92"/>
      <c r="BI87" s="82"/>
      <c r="BJ87" s="92"/>
      <c r="BK87" s="82"/>
      <c r="BL87" s="92"/>
      <c r="BM87" s="82"/>
      <c r="BN87" s="92"/>
      <c r="BO87" s="82"/>
      <c r="BP87" s="92"/>
      <c r="BQ87" s="82"/>
    </row>
    <row r="88" spans="1:69" ht="29.25" customHeight="1">
      <c r="A88" s="141">
        <v>81</v>
      </c>
      <c r="B88" s="137" t="s">
        <v>83</v>
      </c>
      <c r="C88" s="137" t="s">
        <v>205</v>
      </c>
      <c r="D88" s="1">
        <v>42488</v>
      </c>
      <c r="E88" s="137" t="s">
        <v>91</v>
      </c>
      <c r="F88" s="137" t="s">
        <v>60</v>
      </c>
      <c r="G88" s="140" t="s">
        <v>468</v>
      </c>
      <c r="H88" s="140" t="str">
        <f t="shared" si="6"/>
        <v>기획전시 「소녀, 순정을 그리다」 전시용 액자 구입</v>
      </c>
      <c r="I88" s="140" t="s">
        <v>469</v>
      </c>
      <c r="J88" s="18">
        <v>7950000</v>
      </c>
      <c r="K88" s="138"/>
      <c r="L88" s="140"/>
      <c r="M88" s="140"/>
      <c r="N88" s="137"/>
      <c r="O88" s="137"/>
      <c r="P88" s="137"/>
      <c r="Q88" s="137"/>
      <c r="R88" s="59"/>
      <c r="S88" s="40"/>
      <c r="T88" s="138"/>
      <c r="U88" s="140"/>
      <c r="V88" s="140"/>
      <c r="W88" s="140"/>
      <c r="X88" s="40"/>
      <c r="Y88" s="138"/>
      <c r="Z88" s="140" t="s">
        <v>470</v>
      </c>
      <c r="AA88" s="137" t="s">
        <v>471</v>
      </c>
      <c r="AB88" s="140" t="s">
        <v>472</v>
      </c>
      <c r="AC88" s="140"/>
      <c r="AD88" s="1">
        <v>42489</v>
      </c>
      <c r="AE88" s="1"/>
      <c r="AF88" s="1">
        <v>42494</v>
      </c>
      <c r="AG88" s="18">
        <v>7393500</v>
      </c>
      <c r="AH88" s="61">
        <f t="shared" si="14"/>
        <v>0.93</v>
      </c>
      <c r="AI88" s="137"/>
      <c r="AJ88" s="48"/>
      <c r="AK88" s="137"/>
      <c r="AL88" s="137"/>
      <c r="AM88" s="137"/>
      <c r="AN88" s="139"/>
      <c r="AO88" s="137"/>
      <c r="AP88" s="14"/>
      <c r="AQ88" s="141" t="str">
        <f t="shared" si="12"/>
        <v>서정임</v>
      </c>
      <c r="AR88" s="16">
        <v>42494</v>
      </c>
      <c r="AS88" s="16">
        <v>42494</v>
      </c>
      <c r="AT88" s="7"/>
      <c r="AU88" s="14"/>
      <c r="AV88" s="16">
        <v>42509</v>
      </c>
      <c r="AW88" s="14">
        <f t="shared" si="15"/>
        <v>7393500</v>
      </c>
      <c r="AX88" s="107"/>
      <c r="AY88" s="82"/>
      <c r="AZ88" s="92"/>
      <c r="BA88" s="82"/>
      <c r="BB88" s="92"/>
      <c r="BC88" s="82"/>
      <c r="BD88" s="92"/>
      <c r="BE88" s="82"/>
      <c r="BF88" s="92"/>
      <c r="BG88" s="82"/>
      <c r="BH88" s="92"/>
      <c r="BI88" s="82"/>
      <c r="BJ88" s="92"/>
      <c r="BK88" s="82"/>
      <c r="BL88" s="92"/>
      <c r="BM88" s="82"/>
      <c r="BN88" s="92"/>
      <c r="BO88" s="82"/>
      <c r="BP88" s="92"/>
      <c r="BQ88" s="82"/>
    </row>
    <row r="89" spans="1:69" ht="29.25" customHeight="1">
      <c r="A89" s="141">
        <v>82</v>
      </c>
      <c r="B89" s="137" t="s">
        <v>75</v>
      </c>
      <c r="C89" s="137" t="s">
        <v>103</v>
      </c>
      <c r="D89" s="1">
        <v>42488</v>
      </c>
      <c r="E89" s="137" t="s">
        <v>52</v>
      </c>
      <c r="F89" s="137" t="s">
        <v>60</v>
      </c>
      <c r="G89" s="140" t="s">
        <v>473</v>
      </c>
      <c r="H89" s="140" t="str">
        <f t="shared" si="6"/>
        <v>한국만화영상진흥원 홈페이지 내 전자견적 제출 시스템 구축</v>
      </c>
      <c r="I89" s="140" t="s">
        <v>474</v>
      </c>
      <c r="J89" s="18">
        <v>2464080</v>
      </c>
      <c r="K89" s="138"/>
      <c r="L89" s="140"/>
      <c r="M89" s="140"/>
      <c r="N89" s="137"/>
      <c r="O89" s="137"/>
      <c r="P89" s="137"/>
      <c r="Q89" s="137"/>
      <c r="R89" s="59"/>
      <c r="S89" s="40"/>
      <c r="T89" s="138"/>
      <c r="U89" s="140"/>
      <c r="V89" s="140"/>
      <c r="W89" s="140"/>
      <c r="X89" s="40"/>
      <c r="Y89" s="138"/>
      <c r="Z89" s="140" t="s">
        <v>106</v>
      </c>
      <c r="AA89" s="137" t="s">
        <v>915</v>
      </c>
      <c r="AB89" s="140" t="s">
        <v>107</v>
      </c>
      <c r="AC89" s="140"/>
      <c r="AD89" s="1">
        <v>42489</v>
      </c>
      <c r="AE89" s="1">
        <v>42489</v>
      </c>
      <c r="AF89" s="1">
        <v>42509</v>
      </c>
      <c r="AG89" s="18">
        <v>2079000</v>
      </c>
      <c r="AH89" s="61">
        <f t="shared" si="14"/>
        <v>0.84372260640888286</v>
      </c>
      <c r="AI89" s="137"/>
      <c r="AJ89" s="48"/>
      <c r="AK89" s="137"/>
      <c r="AL89" s="137"/>
      <c r="AM89" s="137"/>
      <c r="AN89" s="139"/>
      <c r="AO89" s="137"/>
      <c r="AP89" s="14"/>
      <c r="AQ89" s="141" t="str">
        <f t="shared" si="12"/>
        <v>이인철</v>
      </c>
      <c r="AR89" s="16">
        <v>42508</v>
      </c>
      <c r="AS89" s="16">
        <v>42509</v>
      </c>
      <c r="AT89" s="7"/>
      <c r="AU89" s="14"/>
      <c r="AV89" s="16">
        <v>42514</v>
      </c>
      <c r="AW89" s="14">
        <f t="shared" si="15"/>
        <v>2079000</v>
      </c>
      <c r="AX89" s="92"/>
      <c r="AY89" s="82"/>
      <c r="AZ89" s="92"/>
      <c r="BA89" s="82"/>
      <c r="BB89" s="92"/>
      <c r="BC89" s="82"/>
      <c r="BD89" s="92"/>
      <c r="BE89" s="82"/>
      <c r="BF89" s="92"/>
      <c r="BG89" s="82"/>
      <c r="BH89" s="92"/>
      <c r="BI89" s="82"/>
      <c r="BJ89" s="92"/>
      <c r="BK89" s="82"/>
      <c r="BL89" s="92"/>
      <c r="BM89" s="82"/>
      <c r="BN89" s="92"/>
      <c r="BO89" s="82"/>
      <c r="BP89" s="92"/>
      <c r="BQ89" s="82"/>
    </row>
    <row r="90" spans="1:69" ht="29.25" customHeight="1">
      <c r="A90" s="141">
        <v>83</v>
      </c>
      <c r="B90" s="137" t="s">
        <v>83</v>
      </c>
      <c r="C90" s="137" t="s">
        <v>176</v>
      </c>
      <c r="D90" s="1">
        <v>42489</v>
      </c>
      <c r="E90" s="137" t="s">
        <v>91</v>
      </c>
      <c r="F90" s="137" t="s">
        <v>60</v>
      </c>
      <c r="G90" s="140" t="s">
        <v>475</v>
      </c>
      <c r="H90" s="140" t="str">
        <f t="shared" si="6"/>
        <v>한국만화박물관 입장권 띠지 제작</v>
      </c>
      <c r="I90" s="140" t="s">
        <v>476</v>
      </c>
      <c r="J90" s="18">
        <v>2700000</v>
      </c>
      <c r="K90" s="138"/>
      <c r="L90" s="140"/>
      <c r="M90" s="140"/>
      <c r="N90" s="137"/>
      <c r="O90" s="137"/>
      <c r="P90" s="137"/>
      <c r="Q90" s="137"/>
      <c r="R90" s="59"/>
      <c r="S90" s="40"/>
      <c r="T90" s="138"/>
      <c r="U90" s="140"/>
      <c r="V90" s="140"/>
      <c r="W90" s="140"/>
      <c r="X90" s="40"/>
      <c r="Y90" s="138"/>
      <c r="Z90" s="140" t="s">
        <v>477</v>
      </c>
      <c r="AA90" s="137" t="s">
        <v>478</v>
      </c>
      <c r="AB90" s="140" t="s">
        <v>479</v>
      </c>
      <c r="AC90" s="140"/>
      <c r="AD90" s="1">
        <v>42492</v>
      </c>
      <c r="AE90" s="1"/>
      <c r="AF90" s="1">
        <v>42494</v>
      </c>
      <c r="AG90" s="18">
        <v>2100000</v>
      </c>
      <c r="AH90" s="61">
        <f t="shared" si="14"/>
        <v>0.77777777777777779</v>
      </c>
      <c r="AI90" s="137"/>
      <c r="AJ90" s="48"/>
      <c r="AK90" s="137"/>
      <c r="AL90" s="137"/>
      <c r="AM90" s="137"/>
      <c r="AN90" s="139"/>
      <c r="AO90" s="137"/>
      <c r="AP90" s="14"/>
      <c r="AQ90" s="141" t="str">
        <f t="shared" si="12"/>
        <v>방희정</v>
      </c>
      <c r="AR90" s="16">
        <v>42494</v>
      </c>
      <c r="AS90" s="16">
        <v>42494</v>
      </c>
      <c r="AT90" s="7"/>
      <c r="AU90" s="14"/>
      <c r="AV90" s="16">
        <v>42502</v>
      </c>
      <c r="AW90" s="14">
        <f t="shared" si="15"/>
        <v>2100000</v>
      </c>
      <c r="AX90" s="92"/>
      <c r="AY90" s="82"/>
      <c r="AZ90" s="92"/>
      <c r="BA90" s="82"/>
      <c r="BB90" s="92"/>
      <c r="BC90" s="82"/>
      <c r="BD90" s="92"/>
      <c r="BE90" s="82"/>
      <c r="BF90" s="92"/>
      <c r="BG90" s="82"/>
      <c r="BH90" s="92"/>
      <c r="BI90" s="82"/>
      <c r="BJ90" s="92"/>
      <c r="BK90" s="82"/>
      <c r="BL90" s="92"/>
      <c r="BM90" s="82"/>
      <c r="BN90" s="92"/>
      <c r="BO90" s="82"/>
      <c r="BP90" s="92"/>
      <c r="BQ90" s="82"/>
    </row>
    <row r="91" spans="1:69" ht="29.25" customHeight="1">
      <c r="A91" s="141">
        <v>84</v>
      </c>
      <c r="B91" s="137" t="s">
        <v>83</v>
      </c>
      <c r="C91" s="137" t="s">
        <v>205</v>
      </c>
      <c r="D91" s="1">
        <v>42492</v>
      </c>
      <c r="E91" s="137" t="s">
        <v>52</v>
      </c>
      <c r="F91" s="137" t="s">
        <v>60</v>
      </c>
      <c r="G91" s="140" t="s">
        <v>491</v>
      </c>
      <c r="H91" s="140" t="str">
        <f t="shared" si="6"/>
        <v>기획전시 「소녀, 순정을 그리다」 전시설치용역</v>
      </c>
      <c r="I91" s="140" t="s">
        <v>332</v>
      </c>
      <c r="J91" s="18">
        <v>17826000</v>
      </c>
      <c r="K91" s="138"/>
      <c r="L91" s="140"/>
      <c r="M91" s="140"/>
      <c r="N91" s="137"/>
      <c r="O91" s="137"/>
      <c r="P91" s="137"/>
      <c r="Q91" s="137"/>
      <c r="R91" s="59"/>
      <c r="S91" s="40"/>
      <c r="T91" s="138"/>
      <c r="U91" s="140"/>
      <c r="V91" s="140"/>
      <c r="W91" s="140"/>
      <c r="X91" s="40"/>
      <c r="Y91" s="138"/>
      <c r="Z91" s="140" t="s">
        <v>305</v>
      </c>
      <c r="AA91" s="137" t="s">
        <v>306</v>
      </c>
      <c r="AB91" s="140" t="s">
        <v>367</v>
      </c>
      <c r="AC91" s="140"/>
      <c r="AD91" s="1">
        <v>42492</v>
      </c>
      <c r="AE91" s="1">
        <v>42492</v>
      </c>
      <c r="AF91" s="1">
        <v>42501</v>
      </c>
      <c r="AG91" s="18">
        <v>17260000</v>
      </c>
      <c r="AH91" s="61">
        <f t="shared" si="14"/>
        <v>0.96824862560305169</v>
      </c>
      <c r="AI91" s="137"/>
      <c r="AJ91" s="48"/>
      <c r="AK91" s="137"/>
      <c r="AL91" s="137"/>
      <c r="AM91" s="137"/>
      <c r="AN91" s="139"/>
      <c r="AO91" s="137"/>
      <c r="AP91" s="14"/>
      <c r="AQ91" s="141" t="str">
        <f t="shared" si="12"/>
        <v>서정임</v>
      </c>
      <c r="AR91" s="16">
        <v>42501</v>
      </c>
      <c r="AS91" s="16">
        <v>42503</v>
      </c>
      <c r="AT91" s="7"/>
      <c r="AU91" s="14"/>
      <c r="AV91" s="16">
        <v>42509</v>
      </c>
      <c r="AW91" s="14">
        <f t="shared" si="15"/>
        <v>17260000</v>
      </c>
      <c r="AX91" s="92"/>
      <c r="AY91" s="82"/>
      <c r="AZ91" s="92"/>
      <c r="BA91" s="82"/>
      <c r="BB91" s="92"/>
      <c r="BC91" s="82"/>
      <c r="BD91" s="92"/>
      <c r="BE91" s="82"/>
      <c r="BF91" s="92"/>
      <c r="BG91" s="82"/>
      <c r="BH91" s="92"/>
      <c r="BI91" s="82"/>
      <c r="BJ91" s="92"/>
      <c r="BK91" s="82"/>
      <c r="BL91" s="92"/>
      <c r="BM91" s="82"/>
      <c r="BN91" s="92"/>
      <c r="BO91" s="82"/>
      <c r="BP91" s="92"/>
      <c r="BQ91" s="82"/>
    </row>
    <row r="92" spans="1:69" ht="29.25" customHeight="1">
      <c r="A92" s="141">
        <v>85</v>
      </c>
      <c r="B92" s="137" t="s">
        <v>505</v>
      </c>
      <c r="C92" s="137" t="s">
        <v>90</v>
      </c>
      <c r="D92" s="1">
        <v>42465</v>
      </c>
      <c r="E92" s="137" t="s">
        <v>52</v>
      </c>
      <c r="F92" s="137" t="s">
        <v>238</v>
      </c>
      <c r="G92" s="140" t="s">
        <v>506</v>
      </c>
      <c r="H92" s="140" t="str">
        <f t="shared" si="6"/>
        <v>만화애니 활용 도시활성화를 위한 만화아트마켓 사업 기획 및 운영 용역</v>
      </c>
      <c r="I92" s="140" t="s">
        <v>507</v>
      </c>
      <c r="J92" s="18">
        <v>40000000</v>
      </c>
      <c r="K92" s="138">
        <v>42479</v>
      </c>
      <c r="L92" s="140"/>
      <c r="M92" s="20"/>
      <c r="N92" s="137" t="s">
        <v>242</v>
      </c>
      <c r="O92" s="137" t="s">
        <v>117</v>
      </c>
      <c r="P92" s="137" t="s">
        <v>118</v>
      </c>
      <c r="Q92" s="137" t="s">
        <v>243</v>
      </c>
      <c r="R92" s="42">
        <v>40000000</v>
      </c>
      <c r="S92" s="42">
        <v>40000000</v>
      </c>
      <c r="T92" s="138">
        <v>42489</v>
      </c>
      <c r="U92" s="140">
        <v>2</v>
      </c>
      <c r="V92" s="140" t="s">
        <v>508</v>
      </c>
      <c r="W92" s="140" t="s">
        <v>509</v>
      </c>
      <c r="X92" s="40">
        <v>39000000</v>
      </c>
      <c r="Y92" s="138">
        <v>42489</v>
      </c>
      <c r="Z92" s="140" t="s">
        <v>508</v>
      </c>
      <c r="AA92" s="137" t="s">
        <v>510</v>
      </c>
      <c r="AB92" s="140" t="s">
        <v>509</v>
      </c>
      <c r="AC92" s="140">
        <v>1</v>
      </c>
      <c r="AD92" s="1">
        <v>42494</v>
      </c>
      <c r="AE92" s="1">
        <v>42494</v>
      </c>
      <c r="AF92" s="1">
        <v>42613</v>
      </c>
      <c r="AG92" s="18">
        <v>39000000</v>
      </c>
      <c r="AH92" s="61">
        <f>SUM(AG92/S92)</f>
        <v>0.97499999999999998</v>
      </c>
      <c r="AI92" s="137"/>
      <c r="AJ92" s="48"/>
      <c r="AK92" s="137"/>
      <c r="AL92" s="137"/>
      <c r="AM92" s="137"/>
      <c r="AN92" s="139"/>
      <c r="AO92" s="137"/>
      <c r="AP92" s="14"/>
      <c r="AQ92" s="141" t="str">
        <f t="shared" si="12"/>
        <v>배은영</v>
      </c>
      <c r="AR92" s="16">
        <v>42600</v>
      </c>
      <c r="AS92" s="16">
        <v>42601</v>
      </c>
      <c r="AT92" s="7">
        <v>42514</v>
      </c>
      <c r="AU92" s="14">
        <v>19000000</v>
      </c>
      <c r="AV92" s="16">
        <v>42607</v>
      </c>
      <c r="AW92" s="14">
        <f t="shared" si="15"/>
        <v>20000000</v>
      </c>
      <c r="AX92" s="92"/>
      <c r="AY92" s="82"/>
      <c r="AZ92" s="92"/>
      <c r="BA92" s="82"/>
      <c r="BB92" s="92"/>
      <c r="BC92" s="82"/>
      <c r="BD92" s="92"/>
      <c r="BE92" s="82"/>
      <c r="BF92" s="92"/>
      <c r="BG92" s="82"/>
      <c r="BH92" s="92"/>
      <c r="BI92" s="82"/>
      <c r="BJ92" s="92"/>
      <c r="BK92" s="82"/>
      <c r="BL92" s="92"/>
      <c r="BM92" s="82"/>
      <c r="BN92" s="92"/>
      <c r="BO92" s="82"/>
      <c r="BP92" s="92"/>
      <c r="BQ92" s="82"/>
    </row>
    <row r="93" spans="1:69" ht="29.25" customHeight="1">
      <c r="A93" s="141">
        <v>86</v>
      </c>
      <c r="B93" s="137" t="s">
        <v>83</v>
      </c>
      <c r="C93" s="137" t="s">
        <v>176</v>
      </c>
      <c r="D93" s="1">
        <v>42488</v>
      </c>
      <c r="E93" s="137" t="s">
        <v>91</v>
      </c>
      <c r="F93" s="137" t="s">
        <v>60</v>
      </c>
      <c r="G93" s="140" t="s">
        <v>486</v>
      </c>
      <c r="H93" s="140" t="str">
        <f t="shared" si="6"/>
        <v>크로마키 사진인화 카트리지 구입</v>
      </c>
      <c r="I93" s="140" t="s">
        <v>487</v>
      </c>
      <c r="J93" s="18">
        <v>4880000</v>
      </c>
      <c r="K93" s="138"/>
      <c r="L93" s="140"/>
      <c r="M93" s="140"/>
      <c r="N93" s="137"/>
      <c r="O93" s="137"/>
      <c r="P93" s="137"/>
      <c r="Q93" s="137"/>
      <c r="R93" s="59"/>
      <c r="S93" s="40"/>
      <c r="T93" s="138"/>
      <c r="U93" s="140"/>
      <c r="V93" s="140"/>
      <c r="W93" s="140"/>
      <c r="X93" s="40"/>
      <c r="Y93" s="138"/>
      <c r="Z93" s="140" t="s">
        <v>488</v>
      </c>
      <c r="AA93" s="137" t="s">
        <v>489</v>
      </c>
      <c r="AB93" s="140" t="s">
        <v>490</v>
      </c>
      <c r="AC93" s="140"/>
      <c r="AD93" s="1">
        <v>42494</v>
      </c>
      <c r="AE93" s="1"/>
      <c r="AF93" s="1">
        <v>42494</v>
      </c>
      <c r="AG93" s="18">
        <v>4340000</v>
      </c>
      <c r="AH93" s="61">
        <f>SUM(AG93/J93)</f>
        <v>0.88934426229508201</v>
      </c>
      <c r="AI93" s="137"/>
      <c r="AJ93" s="48"/>
      <c r="AK93" s="137"/>
      <c r="AL93" s="137"/>
      <c r="AM93" s="137"/>
      <c r="AN93" s="139"/>
      <c r="AO93" s="137"/>
      <c r="AP93" s="14"/>
      <c r="AQ93" s="141" t="str">
        <f t="shared" si="12"/>
        <v>방희정</v>
      </c>
      <c r="AR93" s="16">
        <v>42494</v>
      </c>
      <c r="AS93" s="16">
        <v>42494</v>
      </c>
      <c r="AT93" s="7"/>
      <c r="AU93" s="14"/>
      <c r="AV93" s="16">
        <v>42509</v>
      </c>
      <c r="AW93" s="14">
        <f t="shared" si="15"/>
        <v>4340000</v>
      </c>
      <c r="AX93" s="92"/>
      <c r="AY93" s="82"/>
      <c r="AZ93" s="92"/>
      <c r="BA93" s="82"/>
      <c r="BB93" s="92"/>
      <c r="BC93" s="82"/>
      <c r="BD93" s="92"/>
      <c r="BE93" s="82"/>
      <c r="BF93" s="92"/>
      <c r="BG93" s="82"/>
      <c r="BH93" s="92"/>
      <c r="BI93" s="82"/>
      <c r="BJ93" s="92"/>
      <c r="BK93" s="82"/>
      <c r="BL93" s="92"/>
      <c r="BM93" s="82"/>
      <c r="BN93" s="92"/>
      <c r="BO93" s="82"/>
      <c r="BP93" s="92"/>
      <c r="BQ93" s="82"/>
    </row>
    <row r="94" spans="1:69" ht="29.25" customHeight="1">
      <c r="A94" s="141">
        <v>87</v>
      </c>
      <c r="B94" s="137" t="s">
        <v>393</v>
      </c>
      <c r="C94" s="137" t="s">
        <v>425</v>
      </c>
      <c r="D94" s="1">
        <v>42492</v>
      </c>
      <c r="E94" s="137" t="s">
        <v>52</v>
      </c>
      <c r="F94" s="137" t="s">
        <v>60</v>
      </c>
      <c r="G94" s="140" t="s">
        <v>492</v>
      </c>
      <c r="H94" s="140" t="str">
        <f t="shared" si="6"/>
        <v>제19회 부천국제만화축제 사전 BICOF 기획 및 운영</v>
      </c>
      <c r="I94" s="140" t="s">
        <v>391</v>
      </c>
      <c r="J94" s="18">
        <v>5850000</v>
      </c>
      <c r="K94" s="138"/>
      <c r="L94" s="140"/>
      <c r="M94" s="140"/>
      <c r="N94" s="137"/>
      <c r="O94" s="137"/>
      <c r="P94" s="137"/>
      <c r="Q94" s="137"/>
      <c r="R94" s="59"/>
      <c r="S94" s="40"/>
      <c r="T94" s="138"/>
      <c r="U94" s="140"/>
      <c r="V94" s="140"/>
      <c r="W94" s="140"/>
      <c r="X94" s="40"/>
      <c r="Y94" s="138"/>
      <c r="Z94" s="140" t="s">
        <v>493</v>
      </c>
      <c r="AA94" s="137" t="s">
        <v>494</v>
      </c>
      <c r="AB94" s="140" t="s">
        <v>495</v>
      </c>
      <c r="AC94" s="140"/>
      <c r="AD94" s="1">
        <v>42494</v>
      </c>
      <c r="AE94" s="1">
        <v>42494</v>
      </c>
      <c r="AF94" s="1">
        <v>42501</v>
      </c>
      <c r="AG94" s="18">
        <v>5450000</v>
      </c>
      <c r="AH94" s="61">
        <f>SUM(AG94/J94)</f>
        <v>0.93162393162393164</v>
      </c>
      <c r="AI94" s="137"/>
      <c r="AJ94" s="48"/>
      <c r="AK94" s="137"/>
      <c r="AL94" s="137"/>
      <c r="AM94" s="137"/>
      <c r="AN94" s="139"/>
      <c r="AO94" s="137"/>
      <c r="AP94" s="14"/>
      <c r="AQ94" s="141" t="str">
        <f t="shared" si="12"/>
        <v>박혜수</v>
      </c>
      <c r="AR94" s="16">
        <v>42501</v>
      </c>
      <c r="AS94" s="16">
        <v>42503</v>
      </c>
      <c r="AT94" s="7"/>
      <c r="AU94" s="14"/>
      <c r="AV94" s="16">
        <v>42507</v>
      </c>
      <c r="AW94" s="14">
        <f t="shared" si="15"/>
        <v>5450000</v>
      </c>
      <c r="AX94" s="92"/>
      <c r="AY94" s="82"/>
      <c r="AZ94" s="92"/>
      <c r="BA94" s="82"/>
      <c r="BB94" s="92"/>
      <c r="BC94" s="82"/>
      <c r="BD94" s="92"/>
      <c r="BE94" s="82"/>
      <c r="BF94" s="92"/>
      <c r="BG94" s="82"/>
      <c r="BH94" s="92"/>
      <c r="BI94" s="82"/>
      <c r="BJ94" s="92"/>
      <c r="BK94" s="82"/>
      <c r="BL94" s="92"/>
      <c r="BM94" s="82"/>
      <c r="BN94" s="92"/>
      <c r="BO94" s="82"/>
      <c r="BP94" s="92"/>
      <c r="BQ94" s="82"/>
    </row>
    <row r="95" spans="1:69" ht="29.25" customHeight="1">
      <c r="A95" s="141">
        <v>88</v>
      </c>
      <c r="B95" s="137" t="s">
        <v>75</v>
      </c>
      <c r="C95" s="137" t="s">
        <v>349</v>
      </c>
      <c r="D95" s="1">
        <v>42494</v>
      </c>
      <c r="E95" s="137" t="s">
        <v>52</v>
      </c>
      <c r="F95" s="137" t="s">
        <v>60</v>
      </c>
      <c r="G95" s="140" t="s">
        <v>551</v>
      </c>
      <c r="H95" s="140" t="str">
        <f t="shared" si="6"/>
        <v>2016년 상반기 부천만화창작스튜디오 저수조 청소</v>
      </c>
      <c r="I95" s="140" t="s">
        <v>540</v>
      </c>
      <c r="J95" s="18">
        <v>506000</v>
      </c>
      <c r="K95" s="138"/>
      <c r="L95" s="140"/>
      <c r="M95" s="140"/>
      <c r="N95" s="137"/>
      <c r="O95" s="137"/>
      <c r="P95" s="137"/>
      <c r="Q95" s="137"/>
      <c r="R95" s="59"/>
      <c r="S95" s="40"/>
      <c r="T95" s="138"/>
      <c r="U95" s="140"/>
      <c r="V95" s="140"/>
      <c r="W95" s="140"/>
      <c r="X95" s="40"/>
      <c r="Y95" s="138"/>
      <c r="Z95" s="140" t="s">
        <v>315</v>
      </c>
      <c r="AA95" s="137" t="s">
        <v>316</v>
      </c>
      <c r="AB95" s="140" t="s">
        <v>317</v>
      </c>
      <c r="AC95" s="140"/>
      <c r="AD95" s="1">
        <v>42494</v>
      </c>
      <c r="AE95" s="1">
        <v>42511</v>
      </c>
      <c r="AF95" s="1">
        <v>42511</v>
      </c>
      <c r="AG95" s="18">
        <v>462000</v>
      </c>
      <c r="AH95" s="61">
        <f>SUM(AG95/J95)</f>
        <v>0.91304347826086951</v>
      </c>
      <c r="AI95" s="137"/>
      <c r="AJ95" s="48"/>
      <c r="AK95" s="137"/>
      <c r="AL95" s="137"/>
      <c r="AM95" s="137"/>
      <c r="AN95" s="139"/>
      <c r="AO95" s="137"/>
      <c r="AP95" s="14"/>
      <c r="AQ95" s="141" t="str">
        <f t="shared" si="12"/>
        <v>정기선</v>
      </c>
      <c r="AR95" s="16">
        <v>42511</v>
      </c>
      <c r="AS95" s="16">
        <v>42511</v>
      </c>
      <c r="AT95" s="7"/>
      <c r="AU95" s="14"/>
      <c r="AV95" s="16">
        <v>42520</v>
      </c>
      <c r="AW95" s="14">
        <f t="shared" si="15"/>
        <v>462000</v>
      </c>
      <c r="AX95" s="92"/>
      <c r="AY95" s="82"/>
      <c r="AZ95" s="92"/>
      <c r="BA95" s="82"/>
      <c r="BB95" s="92"/>
      <c r="BC95" s="82"/>
      <c r="BD95" s="92"/>
      <c r="BE95" s="82"/>
      <c r="BF95" s="92"/>
      <c r="BG95" s="82"/>
      <c r="BH95" s="92"/>
      <c r="BI95" s="82"/>
      <c r="BJ95" s="92"/>
      <c r="BK95" s="82"/>
      <c r="BL95" s="92"/>
      <c r="BM95" s="82"/>
      <c r="BN95" s="92"/>
      <c r="BO95" s="82"/>
      <c r="BP95" s="92"/>
      <c r="BQ95" s="82"/>
    </row>
    <row r="96" spans="1:69" ht="29.25" customHeight="1">
      <c r="A96" s="141">
        <v>89</v>
      </c>
      <c r="B96" s="137" t="s">
        <v>201</v>
      </c>
      <c r="C96" s="137" t="s">
        <v>354</v>
      </c>
      <c r="D96" s="1">
        <v>42440</v>
      </c>
      <c r="E96" s="137" t="s">
        <v>52</v>
      </c>
      <c r="F96" s="137" t="s">
        <v>238</v>
      </c>
      <c r="G96" s="140" t="s">
        <v>511</v>
      </c>
      <c r="H96" s="140" t="str">
        <f t="shared" si="6"/>
        <v>2016년 K-Comics아카데미 운영 용역</v>
      </c>
      <c r="I96" s="140" t="s">
        <v>512</v>
      </c>
      <c r="J96" s="18">
        <v>250600000</v>
      </c>
      <c r="K96" s="138">
        <v>42465</v>
      </c>
      <c r="L96" s="140"/>
      <c r="M96" s="20"/>
      <c r="N96" s="137" t="s">
        <v>242</v>
      </c>
      <c r="O96" s="137" t="s">
        <v>117</v>
      </c>
      <c r="P96" s="137" t="s">
        <v>118</v>
      </c>
      <c r="Q96" s="137" t="s">
        <v>243</v>
      </c>
      <c r="R96" s="18">
        <v>250600000</v>
      </c>
      <c r="S96" s="18">
        <v>250600000</v>
      </c>
      <c r="T96" s="138">
        <v>42475</v>
      </c>
      <c r="U96" s="140">
        <v>2</v>
      </c>
      <c r="V96" s="140" t="s">
        <v>513</v>
      </c>
      <c r="W96" s="140" t="s">
        <v>514</v>
      </c>
      <c r="X96" s="40">
        <v>213000000</v>
      </c>
      <c r="Y96" s="138">
        <v>42475</v>
      </c>
      <c r="Z96" s="140" t="s">
        <v>513</v>
      </c>
      <c r="AA96" s="137" t="s">
        <v>515</v>
      </c>
      <c r="AB96" s="140" t="s">
        <v>516</v>
      </c>
      <c r="AC96" s="140">
        <v>1</v>
      </c>
      <c r="AD96" s="1">
        <v>42500</v>
      </c>
      <c r="AE96" s="1">
        <v>42500</v>
      </c>
      <c r="AF96" s="1">
        <v>42766</v>
      </c>
      <c r="AG96" s="18">
        <v>213000000</v>
      </c>
      <c r="AH96" s="61">
        <f>SUM(AG96/S96)</f>
        <v>0.84996009577015164</v>
      </c>
      <c r="AI96" s="137"/>
      <c r="AJ96" s="48"/>
      <c r="AK96" s="137"/>
      <c r="AL96" s="137"/>
      <c r="AM96" s="137"/>
      <c r="AN96" s="139"/>
      <c r="AO96" s="137"/>
      <c r="AP96" s="14"/>
      <c r="AQ96" s="141" t="str">
        <f t="shared" si="12"/>
        <v>김보금</v>
      </c>
      <c r="AR96" s="16"/>
      <c r="AS96" s="16"/>
      <c r="AT96" s="7">
        <v>42520</v>
      </c>
      <c r="AU96" s="14">
        <v>149100000</v>
      </c>
      <c r="AV96" s="16"/>
      <c r="AW96" s="14"/>
      <c r="AX96" s="92"/>
      <c r="AY96" s="82"/>
      <c r="AZ96" s="92"/>
      <c r="BA96" s="82"/>
      <c r="BB96" s="92"/>
      <c r="BC96" s="82"/>
      <c r="BD96" s="92"/>
      <c r="BE96" s="82"/>
      <c r="BF96" s="92"/>
      <c r="BG96" s="82"/>
      <c r="BH96" s="92"/>
      <c r="BI96" s="82"/>
      <c r="BJ96" s="92"/>
      <c r="BK96" s="82"/>
      <c r="BL96" s="92"/>
      <c r="BM96" s="82"/>
      <c r="BN96" s="92"/>
      <c r="BO96" s="82"/>
      <c r="BP96" s="92"/>
      <c r="BQ96" s="82"/>
    </row>
    <row r="97" spans="1:69" ht="29.25" customHeight="1">
      <c r="A97" s="141">
        <v>90</v>
      </c>
      <c r="B97" s="137" t="s">
        <v>58</v>
      </c>
      <c r="C97" s="137" t="s">
        <v>434</v>
      </c>
      <c r="D97" s="1">
        <v>42487</v>
      </c>
      <c r="E97" s="137" t="s">
        <v>52</v>
      </c>
      <c r="F97" s="137" t="s">
        <v>60</v>
      </c>
      <c r="G97" s="140" t="s">
        <v>496</v>
      </c>
      <c r="H97" s="140" t="str">
        <f t="shared" si="6"/>
        <v>국제만화가대회 사무국 외국어 전문번역(감수) 용역 단가계약</v>
      </c>
      <c r="I97" s="140" t="s">
        <v>782</v>
      </c>
      <c r="J97" s="18">
        <v>7500000</v>
      </c>
      <c r="K97" s="138"/>
      <c r="L97" s="140"/>
      <c r="M97" s="140"/>
      <c r="N97" s="137"/>
      <c r="O97" s="137"/>
      <c r="P97" s="137"/>
      <c r="Q97" s="137"/>
      <c r="R97" s="59"/>
      <c r="S97" s="40"/>
      <c r="T97" s="138"/>
      <c r="U97" s="140"/>
      <c r="V97" s="140"/>
      <c r="W97" s="140"/>
      <c r="X97" s="40"/>
      <c r="Y97" s="138"/>
      <c r="Z97" s="140" t="s">
        <v>498</v>
      </c>
      <c r="AA97" s="137" t="s">
        <v>499</v>
      </c>
      <c r="AB97" s="140" t="s">
        <v>323</v>
      </c>
      <c r="AC97" s="140"/>
      <c r="AD97" s="1">
        <v>42501</v>
      </c>
      <c r="AE97" s="1">
        <v>42501</v>
      </c>
      <c r="AF97" s="1">
        <v>42735</v>
      </c>
      <c r="AG97" s="18">
        <v>7040000</v>
      </c>
      <c r="AH97" s="61">
        <f t="shared" ref="AH97:AH103" si="16">SUM(AG97/J97)</f>
        <v>0.93866666666666665</v>
      </c>
      <c r="AI97" s="137"/>
      <c r="AJ97" s="48"/>
      <c r="AK97" s="137"/>
      <c r="AL97" s="137"/>
      <c r="AM97" s="137"/>
      <c r="AN97" s="139"/>
      <c r="AO97" s="137"/>
      <c r="AP97" s="14"/>
      <c r="AQ97" s="141" t="str">
        <f t="shared" si="12"/>
        <v>김현덕</v>
      </c>
      <c r="AR97" s="16">
        <v>42614</v>
      </c>
      <c r="AS97" s="16">
        <v>42614</v>
      </c>
      <c r="AT97" s="7"/>
      <c r="AU97" s="14"/>
      <c r="AV97" s="16">
        <v>42620</v>
      </c>
      <c r="AW97" s="14">
        <v>176880</v>
      </c>
      <c r="AX97" s="16">
        <v>42535</v>
      </c>
      <c r="AY97" s="84">
        <v>3403400</v>
      </c>
      <c r="AZ97" s="92">
        <v>42559</v>
      </c>
      <c r="BA97" s="82">
        <v>1653960</v>
      </c>
      <c r="BB97" s="92">
        <v>42590</v>
      </c>
      <c r="BC97" s="82">
        <v>1805760</v>
      </c>
      <c r="BD97" s="92"/>
      <c r="BE97" s="82"/>
      <c r="BF97" s="92"/>
      <c r="BG97" s="82"/>
      <c r="BH97" s="92"/>
      <c r="BI97" s="82"/>
      <c r="BJ97" s="92"/>
      <c r="BK97" s="82"/>
      <c r="BL97" s="92"/>
      <c r="BM97" s="82"/>
      <c r="BN97" s="92"/>
      <c r="BO97" s="82"/>
      <c r="BP97" s="92"/>
      <c r="BQ97" s="82"/>
    </row>
    <row r="98" spans="1:69" ht="29.25" customHeight="1">
      <c r="A98" s="141">
        <v>91</v>
      </c>
      <c r="B98" s="137" t="s">
        <v>75</v>
      </c>
      <c r="C98" s="137" t="s">
        <v>349</v>
      </c>
      <c r="D98" s="1">
        <v>42493</v>
      </c>
      <c r="E98" s="137" t="s">
        <v>91</v>
      </c>
      <c r="F98" s="137" t="s">
        <v>60</v>
      </c>
      <c r="G98" s="140" t="s">
        <v>500</v>
      </c>
      <c r="H98" s="140" t="str">
        <f t="shared" si="6"/>
        <v>구내식당 튀김기 구입</v>
      </c>
      <c r="I98" s="140" t="s">
        <v>501</v>
      </c>
      <c r="J98" s="18">
        <v>2717000</v>
      </c>
      <c r="K98" s="138"/>
      <c r="L98" s="140"/>
      <c r="M98" s="140"/>
      <c r="N98" s="137"/>
      <c r="O98" s="137"/>
      <c r="P98" s="137"/>
      <c r="Q98" s="137"/>
      <c r="R98" s="59"/>
      <c r="S98" s="40"/>
      <c r="T98" s="138"/>
      <c r="U98" s="140"/>
      <c r="V98" s="140"/>
      <c r="W98" s="140"/>
      <c r="X98" s="40"/>
      <c r="Y98" s="138"/>
      <c r="Z98" s="140" t="s">
        <v>502</v>
      </c>
      <c r="AA98" s="137" t="s">
        <v>503</v>
      </c>
      <c r="AB98" s="140" t="s">
        <v>504</v>
      </c>
      <c r="AC98" s="140"/>
      <c r="AD98" s="1">
        <v>42501</v>
      </c>
      <c r="AE98" s="1"/>
      <c r="AF98" s="1">
        <v>42503</v>
      </c>
      <c r="AG98" s="18">
        <v>2387000</v>
      </c>
      <c r="AH98" s="61">
        <f t="shared" si="16"/>
        <v>0.87854251012145745</v>
      </c>
      <c r="AI98" s="137"/>
      <c r="AJ98" s="48"/>
      <c r="AK98" s="137"/>
      <c r="AL98" s="137"/>
      <c r="AM98" s="137"/>
      <c r="AN98" s="139"/>
      <c r="AO98" s="137"/>
      <c r="AP98" s="14"/>
      <c r="AQ98" s="141" t="str">
        <f t="shared" si="12"/>
        <v>정기선</v>
      </c>
      <c r="AR98" s="16">
        <v>42503</v>
      </c>
      <c r="AS98" s="16">
        <v>42503</v>
      </c>
      <c r="AT98" s="7"/>
      <c r="AU98" s="14"/>
      <c r="AV98" s="16">
        <v>42507</v>
      </c>
      <c r="AW98" s="14">
        <f>SUM(AG98-AU98)</f>
        <v>2387000</v>
      </c>
      <c r="AX98" s="92"/>
      <c r="AY98" s="82"/>
      <c r="AZ98" s="92"/>
      <c r="BA98" s="82"/>
      <c r="BB98" s="92"/>
      <c r="BC98" s="82"/>
      <c r="BD98" s="92"/>
      <c r="BE98" s="82"/>
      <c r="BF98" s="92"/>
      <c r="BG98" s="82"/>
      <c r="BH98" s="92"/>
      <c r="BI98" s="82"/>
      <c r="BJ98" s="92"/>
      <c r="BK98" s="82"/>
      <c r="BL98" s="92"/>
      <c r="BM98" s="82"/>
      <c r="BN98" s="92"/>
      <c r="BO98" s="82"/>
      <c r="BP98" s="92"/>
      <c r="BQ98" s="82"/>
    </row>
    <row r="99" spans="1:69" ht="29.25" customHeight="1">
      <c r="A99" s="141">
        <v>92</v>
      </c>
      <c r="B99" s="137" t="s">
        <v>139</v>
      </c>
      <c r="C99" s="137" t="s">
        <v>140</v>
      </c>
      <c r="D99" s="1">
        <v>42494</v>
      </c>
      <c r="E99" s="137" t="s">
        <v>91</v>
      </c>
      <c r="F99" s="137" t="s">
        <v>60</v>
      </c>
      <c r="G99" s="140" t="s">
        <v>632</v>
      </c>
      <c r="H99" s="140" t="str">
        <f t="shared" si="6"/>
        <v>만화도서관 영상 열람기기 구입</v>
      </c>
      <c r="I99" s="140" t="s">
        <v>633</v>
      </c>
      <c r="J99" s="18">
        <v>4614000</v>
      </c>
      <c r="K99" s="138"/>
      <c r="L99" s="140"/>
      <c r="M99" s="140"/>
      <c r="N99" s="137"/>
      <c r="O99" s="137"/>
      <c r="P99" s="137"/>
      <c r="Q99" s="137"/>
      <c r="R99" s="59"/>
      <c r="S99" s="40"/>
      <c r="T99" s="138"/>
      <c r="U99" s="140"/>
      <c r="V99" s="140"/>
      <c r="W99" s="140"/>
      <c r="X99" s="40"/>
      <c r="Y99" s="138"/>
      <c r="Z99" s="140" t="s">
        <v>634</v>
      </c>
      <c r="AA99" s="137" t="s">
        <v>635</v>
      </c>
      <c r="AB99" s="140" t="s">
        <v>636</v>
      </c>
      <c r="AC99" s="140"/>
      <c r="AD99" s="1">
        <v>42503</v>
      </c>
      <c r="AE99" s="1"/>
      <c r="AF99" s="1">
        <v>42509</v>
      </c>
      <c r="AG99" s="18">
        <v>4194000</v>
      </c>
      <c r="AH99" s="61">
        <f t="shared" si="16"/>
        <v>0.90897269180754225</v>
      </c>
      <c r="AI99" s="137"/>
      <c r="AJ99" s="48"/>
      <c r="AK99" s="137"/>
      <c r="AL99" s="137"/>
      <c r="AM99" s="137"/>
      <c r="AN99" s="139"/>
      <c r="AO99" s="137"/>
      <c r="AP99" s="14"/>
      <c r="AQ99" s="141" t="str">
        <f t="shared" si="12"/>
        <v>김연희</v>
      </c>
      <c r="AR99" s="16">
        <v>42509</v>
      </c>
      <c r="AS99" s="16">
        <v>42516</v>
      </c>
      <c r="AT99" s="7"/>
      <c r="AU99" s="14"/>
      <c r="AV99" s="16">
        <v>42521</v>
      </c>
      <c r="AW99" s="14">
        <f>SUM(AG99-AU99)</f>
        <v>4194000</v>
      </c>
      <c r="AX99" s="92"/>
      <c r="AY99" s="82"/>
      <c r="AZ99" s="92"/>
      <c r="BA99" s="82"/>
      <c r="BB99" s="92"/>
      <c r="BC99" s="82"/>
      <c r="BD99" s="92"/>
      <c r="BE99" s="82"/>
      <c r="BF99" s="92"/>
      <c r="BG99" s="82"/>
      <c r="BH99" s="92"/>
      <c r="BI99" s="82"/>
      <c r="BJ99" s="92"/>
      <c r="BK99" s="82"/>
      <c r="BL99" s="92"/>
      <c r="BM99" s="82"/>
      <c r="BN99" s="92"/>
      <c r="BO99" s="82"/>
      <c r="BP99" s="92"/>
      <c r="BQ99" s="82"/>
    </row>
    <row r="100" spans="1:69" ht="29.25" customHeight="1">
      <c r="A100" s="141">
        <v>93</v>
      </c>
      <c r="B100" s="137" t="s">
        <v>393</v>
      </c>
      <c r="C100" s="137" t="s">
        <v>425</v>
      </c>
      <c r="D100" s="1">
        <v>42502</v>
      </c>
      <c r="E100" s="137" t="s">
        <v>52</v>
      </c>
      <c r="F100" s="137" t="s">
        <v>60</v>
      </c>
      <c r="G100" s="140" t="s">
        <v>518</v>
      </c>
      <c r="H100" s="140" t="str">
        <f t="shared" si="6"/>
        <v>제19회 부천국제만화축제 트레일러 제작 용역</v>
      </c>
      <c r="I100" s="140" t="s">
        <v>519</v>
      </c>
      <c r="J100" s="18">
        <v>7300000</v>
      </c>
      <c r="K100" s="138"/>
      <c r="L100" s="140"/>
      <c r="M100" s="140"/>
      <c r="N100" s="137"/>
      <c r="O100" s="137"/>
      <c r="P100" s="137"/>
      <c r="Q100" s="137"/>
      <c r="R100" s="59"/>
      <c r="S100" s="40"/>
      <c r="T100" s="138"/>
      <c r="U100" s="140"/>
      <c r="V100" s="140"/>
      <c r="W100" s="140"/>
      <c r="X100" s="40"/>
      <c r="Y100" s="138"/>
      <c r="Z100" s="140" t="s">
        <v>520</v>
      </c>
      <c r="AA100" s="137" t="s">
        <v>521</v>
      </c>
      <c r="AB100" s="140" t="s">
        <v>522</v>
      </c>
      <c r="AC100" s="140"/>
      <c r="AD100" s="1">
        <v>42508</v>
      </c>
      <c r="AE100" s="1">
        <v>42508</v>
      </c>
      <c r="AF100" s="1">
        <v>42535</v>
      </c>
      <c r="AG100" s="18">
        <v>7000000</v>
      </c>
      <c r="AH100" s="61">
        <f t="shared" si="16"/>
        <v>0.95890410958904104</v>
      </c>
      <c r="AI100" s="137"/>
      <c r="AJ100" s="48"/>
      <c r="AK100" s="137"/>
      <c r="AL100" s="137"/>
      <c r="AM100" s="137"/>
      <c r="AN100" s="139"/>
      <c r="AO100" s="137"/>
      <c r="AP100" s="14"/>
      <c r="AQ100" s="141" t="str">
        <f t="shared" si="12"/>
        <v>박혜수</v>
      </c>
      <c r="AR100" s="16">
        <v>42535</v>
      </c>
      <c r="AS100" s="16">
        <v>42545</v>
      </c>
      <c r="AT100" s="7"/>
      <c r="AU100" s="14"/>
      <c r="AV100" s="16">
        <v>42551</v>
      </c>
      <c r="AW100" s="14">
        <f>SUM(AG100-AU100)</f>
        <v>7000000</v>
      </c>
      <c r="AX100" s="92"/>
      <c r="AY100" s="82"/>
      <c r="AZ100" s="92"/>
      <c r="BA100" s="82"/>
      <c r="BB100" s="92"/>
      <c r="BC100" s="82"/>
      <c r="BD100" s="92"/>
      <c r="BE100" s="82"/>
      <c r="BF100" s="92"/>
      <c r="BG100" s="82"/>
      <c r="BH100" s="92"/>
      <c r="BI100" s="82"/>
      <c r="BJ100" s="92"/>
      <c r="BK100" s="82"/>
      <c r="BL100" s="92"/>
      <c r="BM100" s="82"/>
      <c r="BN100" s="92"/>
      <c r="BO100" s="82"/>
      <c r="BP100" s="92"/>
      <c r="BQ100" s="82"/>
    </row>
    <row r="101" spans="1:69" ht="29.25" customHeight="1">
      <c r="A101" s="141">
        <v>94</v>
      </c>
      <c r="B101" s="137" t="s">
        <v>201</v>
      </c>
      <c r="C101" s="137" t="s">
        <v>202</v>
      </c>
      <c r="D101" s="1">
        <v>42502</v>
      </c>
      <c r="E101" s="137" t="s">
        <v>52</v>
      </c>
      <c r="F101" s="137" t="s">
        <v>60</v>
      </c>
      <c r="G101" s="140" t="s">
        <v>523</v>
      </c>
      <c r="H101" s="140" t="str">
        <f t="shared" si="6"/>
        <v>2016 현장형 창조인재 양성사업 선정자 회계관리 및 자문용역</v>
      </c>
      <c r="I101" s="140" t="s">
        <v>524</v>
      </c>
      <c r="J101" s="18">
        <v>6545000</v>
      </c>
      <c r="K101" s="138"/>
      <c r="L101" s="140"/>
      <c r="M101" s="140"/>
      <c r="N101" s="137"/>
      <c r="O101" s="137"/>
      <c r="P101" s="137"/>
      <c r="Q101" s="137"/>
      <c r="R101" s="59"/>
      <c r="S101" s="40"/>
      <c r="T101" s="138"/>
      <c r="U101" s="140"/>
      <c r="V101" s="140"/>
      <c r="W101" s="140"/>
      <c r="X101" s="40"/>
      <c r="Y101" s="138"/>
      <c r="Z101" s="140" t="s">
        <v>795</v>
      </c>
      <c r="AA101" s="137" t="s">
        <v>796</v>
      </c>
      <c r="AB101" s="140" t="s">
        <v>527</v>
      </c>
      <c r="AC101" s="140"/>
      <c r="AD101" s="1">
        <v>42509</v>
      </c>
      <c r="AE101" s="1">
        <v>42509</v>
      </c>
      <c r="AF101" s="1">
        <v>42735</v>
      </c>
      <c r="AG101" s="18">
        <v>6020000</v>
      </c>
      <c r="AH101" s="61">
        <f t="shared" si="16"/>
        <v>0.9197860962566845</v>
      </c>
      <c r="AI101" s="137" t="s">
        <v>583</v>
      </c>
      <c r="AJ101" s="48">
        <v>42541</v>
      </c>
      <c r="AK101" s="137" t="s">
        <v>584</v>
      </c>
      <c r="AL101" s="137"/>
      <c r="AM101" s="137"/>
      <c r="AN101" s="139"/>
      <c r="AO101" s="137"/>
      <c r="AP101" s="14">
        <v>9116000</v>
      </c>
      <c r="AQ101" s="141" t="str">
        <f t="shared" si="12"/>
        <v>김태훈</v>
      </c>
      <c r="AR101" s="16"/>
      <c r="AS101" s="16"/>
      <c r="AT101" s="7"/>
      <c r="AU101" s="14"/>
      <c r="AV101" s="16"/>
      <c r="AW101" s="14"/>
      <c r="AX101" s="16">
        <v>42535</v>
      </c>
      <c r="AY101" s="84">
        <v>860000</v>
      </c>
      <c r="AZ101" s="92">
        <v>42566</v>
      </c>
      <c r="BA101" s="82">
        <v>1376000</v>
      </c>
      <c r="BB101" s="92">
        <v>42594</v>
      </c>
      <c r="BC101" s="82">
        <v>1376000</v>
      </c>
      <c r="BD101" s="92">
        <v>42640</v>
      </c>
      <c r="BE101" s="82">
        <v>1376000</v>
      </c>
      <c r="BF101" s="92">
        <v>42664</v>
      </c>
      <c r="BG101" s="82">
        <v>1376000</v>
      </c>
      <c r="BH101" s="92">
        <v>42695</v>
      </c>
      <c r="BI101" s="82">
        <v>1376000</v>
      </c>
      <c r="BJ101" s="92"/>
      <c r="BK101" s="82"/>
      <c r="BL101" s="92"/>
      <c r="BM101" s="82"/>
      <c r="BN101" s="92"/>
      <c r="BO101" s="82"/>
      <c r="BP101" s="92"/>
      <c r="BQ101" s="82"/>
    </row>
    <row r="102" spans="1:69" ht="29.25" customHeight="1">
      <c r="A102" s="141">
        <v>95</v>
      </c>
      <c r="B102" s="137" t="s">
        <v>58</v>
      </c>
      <c r="C102" s="137" t="s">
        <v>65</v>
      </c>
      <c r="D102" s="1">
        <v>42507</v>
      </c>
      <c r="E102" s="137" t="s">
        <v>52</v>
      </c>
      <c r="F102" s="137" t="s">
        <v>60</v>
      </c>
      <c r="G102" s="140" t="s">
        <v>528</v>
      </c>
      <c r="H102" s="140" t="str">
        <f t="shared" si="6"/>
        <v>제1회 한중문화콘텐츠창의포럼 및 한중만화영상체험관 개관식 참가자 항공권 구매 및 부대업무 용역</v>
      </c>
      <c r="I102" s="140" t="s">
        <v>529</v>
      </c>
      <c r="J102" s="18">
        <v>5724660</v>
      </c>
      <c r="K102" s="138"/>
      <c r="L102" s="140"/>
      <c r="M102" s="20"/>
      <c r="N102" s="137"/>
      <c r="O102" s="137"/>
      <c r="P102" s="137"/>
      <c r="Q102" s="137"/>
      <c r="R102" s="59"/>
      <c r="S102" s="40"/>
      <c r="T102" s="138"/>
      <c r="U102" s="140"/>
      <c r="V102" s="140"/>
      <c r="W102" s="140"/>
      <c r="X102" s="40"/>
      <c r="Y102" s="138"/>
      <c r="Z102" s="140" t="s">
        <v>530</v>
      </c>
      <c r="AA102" s="137" t="s">
        <v>531</v>
      </c>
      <c r="AB102" s="140" t="s">
        <v>532</v>
      </c>
      <c r="AC102" s="140"/>
      <c r="AD102" s="1">
        <v>42510</v>
      </c>
      <c r="AE102" s="1">
        <v>42510</v>
      </c>
      <c r="AF102" s="1">
        <v>42514</v>
      </c>
      <c r="AG102" s="18">
        <v>5608660</v>
      </c>
      <c r="AH102" s="61">
        <f t="shared" si="16"/>
        <v>0.9797367878616372</v>
      </c>
      <c r="AI102" s="137"/>
      <c r="AJ102" s="48"/>
      <c r="AK102" s="137"/>
      <c r="AL102" s="137"/>
      <c r="AM102" s="137"/>
      <c r="AN102" s="139"/>
      <c r="AO102" s="137"/>
      <c r="AP102" s="14"/>
      <c r="AQ102" s="141" t="str">
        <f t="shared" si="12"/>
        <v>박은주</v>
      </c>
      <c r="AR102" s="16">
        <v>42513</v>
      </c>
      <c r="AS102" s="16">
        <v>42513</v>
      </c>
      <c r="AT102" s="7"/>
      <c r="AU102" s="14"/>
      <c r="AV102" s="16">
        <v>42514</v>
      </c>
      <c r="AW102" s="14">
        <f>SUM(AG102-AU102)</f>
        <v>5608660</v>
      </c>
      <c r="AX102" s="92"/>
      <c r="AY102" s="82"/>
      <c r="AZ102" s="92"/>
      <c r="BA102" s="82"/>
      <c r="BB102" s="92"/>
      <c r="BC102" s="82"/>
      <c r="BD102" s="92"/>
      <c r="BE102" s="82"/>
      <c r="BF102" s="92"/>
      <c r="BG102" s="82"/>
      <c r="BH102" s="92"/>
      <c r="BI102" s="82"/>
      <c r="BJ102" s="92"/>
      <c r="BK102" s="82"/>
      <c r="BL102" s="92"/>
      <c r="BM102" s="82"/>
      <c r="BN102" s="92"/>
      <c r="BO102" s="82"/>
      <c r="BP102" s="92"/>
      <c r="BQ102" s="82"/>
    </row>
    <row r="103" spans="1:69" ht="29.25" customHeight="1">
      <c r="A103" s="141">
        <v>96</v>
      </c>
      <c r="B103" s="137" t="s">
        <v>139</v>
      </c>
      <c r="C103" s="137" t="s">
        <v>318</v>
      </c>
      <c r="D103" s="1">
        <v>42465</v>
      </c>
      <c r="E103" s="137" t="s">
        <v>52</v>
      </c>
      <c r="F103" s="137" t="s">
        <v>279</v>
      </c>
      <c r="G103" s="140" t="s">
        <v>533</v>
      </c>
      <c r="H103" s="140" t="str">
        <f t="shared" si="6"/>
        <v>만화문화재 영인본 제작 및 배포 용역</v>
      </c>
      <c r="I103" s="140" t="s">
        <v>534</v>
      </c>
      <c r="J103" s="18">
        <v>40420000</v>
      </c>
      <c r="K103" s="138"/>
      <c r="L103" s="140"/>
      <c r="M103" s="20"/>
      <c r="N103" s="137"/>
      <c r="O103" s="137"/>
      <c r="P103" s="137"/>
      <c r="Q103" s="137"/>
      <c r="R103" s="59"/>
      <c r="S103" s="40"/>
      <c r="T103" s="138"/>
      <c r="U103" s="140"/>
      <c r="V103" s="140"/>
      <c r="W103" s="140"/>
      <c r="X103" s="40"/>
      <c r="Y103" s="138"/>
      <c r="Z103" s="140" t="s">
        <v>158</v>
      </c>
      <c r="AA103" s="137" t="s">
        <v>159</v>
      </c>
      <c r="AB103" s="140" t="s">
        <v>160</v>
      </c>
      <c r="AC103" s="140"/>
      <c r="AD103" s="1">
        <v>42513</v>
      </c>
      <c r="AE103" s="1">
        <v>42513</v>
      </c>
      <c r="AF103" s="1">
        <v>42704</v>
      </c>
      <c r="AG103" s="18">
        <v>38799980</v>
      </c>
      <c r="AH103" s="61">
        <f t="shared" si="16"/>
        <v>0.95992033646709551</v>
      </c>
      <c r="AI103" s="137" t="s">
        <v>917</v>
      </c>
      <c r="AJ103" s="48">
        <v>42695</v>
      </c>
      <c r="AK103" s="137" t="s">
        <v>918</v>
      </c>
      <c r="AL103" s="137"/>
      <c r="AM103" s="137"/>
      <c r="AN103" s="139"/>
      <c r="AO103" s="137"/>
      <c r="AP103" s="14"/>
      <c r="AQ103" s="141" t="str">
        <f t="shared" si="12"/>
        <v>심리나</v>
      </c>
      <c r="AR103" s="16"/>
      <c r="AS103" s="16"/>
      <c r="AT103" s="7">
        <v>42542</v>
      </c>
      <c r="AU103" s="14">
        <v>20000000</v>
      </c>
      <c r="AV103" s="16"/>
      <c r="AW103" s="14"/>
      <c r="AX103" s="92"/>
      <c r="AY103" s="82"/>
      <c r="AZ103" s="92"/>
      <c r="BA103" s="82"/>
      <c r="BB103" s="92"/>
      <c r="BC103" s="82"/>
      <c r="BD103" s="92"/>
      <c r="BE103" s="82"/>
      <c r="BF103" s="92"/>
      <c r="BG103" s="82"/>
      <c r="BH103" s="92"/>
      <c r="BI103" s="82"/>
      <c r="BJ103" s="92"/>
      <c r="BK103" s="82"/>
      <c r="BL103" s="92"/>
      <c r="BM103" s="82"/>
      <c r="BN103" s="92"/>
      <c r="BO103" s="82"/>
      <c r="BP103" s="92"/>
      <c r="BQ103" s="82"/>
    </row>
    <row r="104" spans="1:69" ht="29.25" customHeight="1">
      <c r="A104" s="141">
        <v>97</v>
      </c>
      <c r="B104" s="137" t="s">
        <v>201</v>
      </c>
      <c r="C104" s="137" t="s">
        <v>535</v>
      </c>
      <c r="D104" s="1">
        <v>42493</v>
      </c>
      <c r="E104" s="137" t="s">
        <v>52</v>
      </c>
      <c r="F104" s="137" t="s">
        <v>269</v>
      </c>
      <c r="G104" s="140" t="s">
        <v>536</v>
      </c>
      <c r="H104" s="140" t="str">
        <f t="shared" si="6"/>
        <v>NAVER 대학만화최강자전, Daum 온라인 만화 공모대전 운영 및 홍보 용역</v>
      </c>
      <c r="I104" s="140" t="s">
        <v>391</v>
      </c>
      <c r="J104" s="18">
        <v>15100000</v>
      </c>
      <c r="K104" s="138">
        <v>42506</v>
      </c>
      <c r="L104" s="140" t="s">
        <v>402</v>
      </c>
      <c r="M104" s="20">
        <v>0.9</v>
      </c>
      <c r="N104" s="137" t="s">
        <v>242</v>
      </c>
      <c r="O104" s="137" t="s">
        <v>117</v>
      </c>
      <c r="P104" s="137" t="s">
        <v>118</v>
      </c>
      <c r="Q104" s="137" t="s">
        <v>275</v>
      </c>
      <c r="R104" s="59">
        <v>15100000</v>
      </c>
      <c r="S104" s="40">
        <v>14986300</v>
      </c>
      <c r="T104" s="138">
        <v>42509</v>
      </c>
      <c r="U104" s="140">
        <v>8</v>
      </c>
      <c r="V104" s="140" t="s">
        <v>537</v>
      </c>
      <c r="W104" s="140" t="s">
        <v>539</v>
      </c>
      <c r="X104" s="40">
        <v>13525900</v>
      </c>
      <c r="Y104" s="138">
        <v>42508</v>
      </c>
      <c r="Z104" s="140" t="s">
        <v>537</v>
      </c>
      <c r="AA104" s="137" t="s">
        <v>538</v>
      </c>
      <c r="AB104" s="140" t="s">
        <v>539</v>
      </c>
      <c r="AC104" s="140">
        <v>1</v>
      </c>
      <c r="AD104" s="1">
        <v>42515</v>
      </c>
      <c r="AE104" s="1">
        <v>42515</v>
      </c>
      <c r="AF104" s="1">
        <v>42735</v>
      </c>
      <c r="AG104" s="18">
        <v>13525900</v>
      </c>
      <c r="AH104" s="61">
        <f>SUM(AG104/S104)</f>
        <v>0.90255099657687354</v>
      </c>
      <c r="AI104" s="137"/>
      <c r="AJ104" s="48"/>
      <c r="AK104" s="137"/>
      <c r="AL104" s="137"/>
      <c r="AM104" s="137"/>
      <c r="AN104" s="139"/>
      <c r="AO104" s="137"/>
      <c r="AP104" s="14"/>
      <c r="AQ104" s="141" t="s">
        <v>606</v>
      </c>
      <c r="AR104" s="16"/>
      <c r="AS104" s="16"/>
      <c r="AT104" s="7">
        <v>42522</v>
      </c>
      <c r="AU104" s="14">
        <v>8800000</v>
      </c>
      <c r="AV104" s="16"/>
      <c r="AW104" s="14"/>
      <c r="AX104" s="92"/>
      <c r="AY104" s="82"/>
      <c r="AZ104" s="92"/>
      <c r="BA104" s="82"/>
      <c r="BB104" s="92"/>
      <c r="BC104" s="82"/>
      <c r="BD104" s="92"/>
      <c r="BE104" s="82"/>
      <c r="BF104" s="92"/>
      <c r="BG104" s="82"/>
      <c r="BH104" s="92"/>
      <c r="BI104" s="82"/>
      <c r="BJ104" s="92"/>
      <c r="BK104" s="82"/>
      <c r="BL104" s="92"/>
      <c r="BM104" s="82"/>
      <c r="BN104" s="92"/>
      <c r="BO104" s="82"/>
      <c r="BP104" s="92"/>
      <c r="BQ104" s="82"/>
    </row>
    <row r="105" spans="1:69" ht="29.25" customHeight="1">
      <c r="A105" s="141">
        <v>98</v>
      </c>
      <c r="B105" s="137" t="s">
        <v>139</v>
      </c>
      <c r="C105" s="137" t="s">
        <v>318</v>
      </c>
      <c r="D105" s="1">
        <v>42501</v>
      </c>
      <c r="E105" s="137" t="s">
        <v>52</v>
      </c>
      <c r="F105" s="137" t="s">
        <v>269</v>
      </c>
      <c r="G105" s="140" t="s">
        <v>541</v>
      </c>
      <c r="H105" s="140" t="str">
        <f t="shared" si="6"/>
        <v>2016 한국만화사 기록수집(구술채록) 용역</v>
      </c>
      <c r="I105" s="140" t="s">
        <v>542</v>
      </c>
      <c r="J105" s="18">
        <v>20000000</v>
      </c>
      <c r="K105" s="138">
        <v>42508</v>
      </c>
      <c r="L105" s="140" t="s">
        <v>577</v>
      </c>
      <c r="M105" s="20">
        <v>0.9</v>
      </c>
      <c r="N105" s="137" t="s">
        <v>242</v>
      </c>
      <c r="O105" s="137" t="s">
        <v>117</v>
      </c>
      <c r="P105" s="137" t="s">
        <v>118</v>
      </c>
      <c r="Q105" s="137" t="s">
        <v>275</v>
      </c>
      <c r="R105" s="59">
        <v>20000000</v>
      </c>
      <c r="S105" s="40">
        <v>19929700</v>
      </c>
      <c r="T105" s="138">
        <v>42513</v>
      </c>
      <c r="U105" s="140">
        <v>2</v>
      </c>
      <c r="V105" s="140" t="s">
        <v>543</v>
      </c>
      <c r="W105" s="140" t="s">
        <v>544</v>
      </c>
      <c r="X105" s="40">
        <v>18000000</v>
      </c>
      <c r="Y105" s="138">
        <v>42509</v>
      </c>
      <c r="Z105" s="140" t="s">
        <v>543</v>
      </c>
      <c r="AA105" s="137" t="s">
        <v>545</v>
      </c>
      <c r="AB105" s="140" t="s">
        <v>544</v>
      </c>
      <c r="AC105" s="140">
        <v>1</v>
      </c>
      <c r="AD105" s="1">
        <v>42517</v>
      </c>
      <c r="AE105" s="1">
        <v>42517</v>
      </c>
      <c r="AF105" s="1">
        <v>42704</v>
      </c>
      <c r="AG105" s="18">
        <v>18000000</v>
      </c>
      <c r="AH105" s="61">
        <f>SUM(AG105/S105)</f>
        <v>0.90317465892612536</v>
      </c>
      <c r="AI105" s="137"/>
      <c r="AJ105" s="48"/>
      <c r="AK105" s="137"/>
      <c r="AL105" s="137"/>
      <c r="AM105" s="137"/>
      <c r="AN105" s="139"/>
      <c r="AO105" s="137"/>
      <c r="AP105" s="14"/>
      <c r="AQ105" s="141" t="str">
        <f>C105</f>
        <v>심리나</v>
      </c>
      <c r="AR105" s="16"/>
      <c r="AS105" s="16"/>
      <c r="AT105" s="7"/>
      <c r="AU105" s="14"/>
      <c r="AV105" s="16"/>
      <c r="AW105" s="14"/>
      <c r="AX105" s="92"/>
      <c r="AY105" s="82"/>
      <c r="AZ105" s="92"/>
      <c r="BA105" s="82"/>
      <c r="BB105" s="92"/>
      <c r="BC105" s="82"/>
      <c r="BD105" s="92"/>
      <c r="BE105" s="82"/>
      <c r="BF105" s="92"/>
      <c r="BG105" s="82"/>
      <c r="BH105" s="92"/>
      <c r="BI105" s="82"/>
      <c r="BJ105" s="92"/>
      <c r="BK105" s="82"/>
      <c r="BL105" s="92"/>
      <c r="BM105" s="82"/>
      <c r="BN105" s="92"/>
      <c r="BO105" s="82"/>
      <c r="BP105" s="92"/>
      <c r="BQ105" s="82"/>
    </row>
    <row r="106" spans="1:69" ht="29.25" customHeight="1">
      <c r="A106" s="141">
        <v>99</v>
      </c>
      <c r="B106" s="137" t="s">
        <v>75</v>
      </c>
      <c r="C106" s="137" t="s">
        <v>103</v>
      </c>
      <c r="D106" s="1">
        <v>42513</v>
      </c>
      <c r="E106" s="137" t="s">
        <v>52</v>
      </c>
      <c r="F106" s="137" t="s">
        <v>60</v>
      </c>
      <c r="G106" s="140" t="s">
        <v>546</v>
      </c>
      <c r="H106" s="140" t="str">
        <f t="shared" ref="H106:H169" si="17">G106</f>
        <v>흡수식 냉동기 세관작업</v>
      </c>
      <c r="I106" s="140" t="s">
        <v>547</v>
      </c>
      <c r="J106" s="18">
        <v>6670000</v>
      </c>
      <c r="K106" s="138"/>
      <c r="L106" s="140"/>
      <c r="M106" s="20"/>
      <c r="N106" s="137"/>
      <c r="O106" s="137"/>
      <c r="P106" s="137"/>
      <c r="Q106" s="137"/>
      <c r="R106" s="59"/>
      <c r="S106" s="40"/>
      <c r="T106" s="138"/>
      <c r="U106" s="140"/>
      <c r="V106" s="140"/>
      <c r="W106" s="140"/>
      <c r="X106" s="40"/>
      <c r="Y106" s="138"/>
      <c r="Z106" s="140" t="s">
        <v>548</v>
      </c>
      <c r="AA106" s="137" t="s">
        <v>549</v>
      </c>
      <c r="AB106" s="140" t="s">
        <v>550</v>
      </c>
      <c r="AC106" s="140"/>
      <c r="AD106" s="1">
        <v>42520</v>
      </c>
      <c r="AE106" s="1">
        <v>42520</v>
      </c>
      <c r="AF106" s="1">
        <v>42531</v>
      </c>
      <c r="AG106" s="18">
        <v>6430000</v>
      </c>
      <c r="AH106" s="61">
        <f t="shared" ref="AH106:AH113" si="18">SUM(AG106/J106)</f>
        <v>0.9640179910044977</v>
      </c>
      <c r="AI106" s="137"/>
      <c r="AJ106" s="48"/>
      <c r="AK106" s="137"/>
      <c r="AL106" s="137"/>
      <c r="AM106" s="137"/>
      <c r="AN106" s="139"/>
      <c r="AO106" s="137"/>
      <c r="AP106" s="14"/>
      <c r="AQ106" s="141" t="str">
        <f>C106</f>
        <v>이인철</v>
      </c>
      <c r="AR106" s="16">
        <v>42531</v>
      </c>
      <c r="AS106" s="16">
        <v>42537</v>
      </c>
      <c r="AT106" s="7"/>
      <c r="AU106" s="14"/>
      <c r="AV106" s="16">
        <v>42541</v>
      </c>
      <c r="AW106" s="14">
        <f t="shared" ref="AW106:AW113" si="19">SUM(AG106-AU106)</f>
        <v>6430000</v>
      </c>
      <c r="AX106" s="92"/>
      <c r="AY106" s="82"/>
      <c r="AZ106" s="92"/>
      <c r="BA106" s="82"/>
      <c r="BB106" s="92"/>
      <c r="BC106" s="82"/>
      <c r="BD106" s="92"/>
      <c r="BE106" s="82"/>
      <c r="BF106" s="92"/>
      <c r="BG106" s="82"/>
      <c r="BH106" s="92"/>
      <c r="BI106" s="82"/>
      <c r="BJ106" s="92"/>
      <c r="BK106" s="82"/>
      <c r="BL106" s="92"/>
      <c r="BM106" s="82"/>
      <c r="BN106" s="92"/>
      <c r="BO106" s="82"/>
      <c r="BP106" s="92"/>
      <c r="BQ106" s="82"/>
    </row>
    <row r="107" spans="1:69" ht="29.25" customHeight="1">
      <c r="A107" s="141">
        <v>100</v>
      </c>
      <c r="B107" s="137" t="s">
        <v>139</v>
      </c>
      <c r="C107" s="137" t="s">
        <v>140</v>
      </c>
      <c r="D107" s="1">
        <v>42520</v>
      </c>
      <c r="E107" s="137" t="s">
        <v>91</v>
      </c>
      <c r="F107" s="137" t="s">
        <v>60</v>
      </c>
      <c r="G107" s="140" t="s">
        <v>585</v>
      </c>
      <c r="H107" s="140" t="str">
        <f t="shared" si="17"/>
        <v>일본 한국문화원 협조를 위한 도서구입</v>
      </c>
      <c r="I107" s="140" t="s">
        <v>586</v>
      </c>
      <c r="J107" s="18">
        <v>2225400</v>
      </c>
      <c r="K107" s="138"/>
      <c r="L107" s="140"/>
      <c r="M107" s="20"/>
      <c r="N107" s="137"/>
      <c r="O107" s="137"/>
      <c r="P107" s="137"/>
      <c r="Q107" s="137"/>
      <c r="R107" s="59"/>
      <c r="S107" s="40"/>
      <c r="T107" s="138"/>
      <c r="U107" s="140"/>
      <c r="V107" s="140"/>
      <c r="W107" s="140"/>
      <c r="X107" s="40"/>
      <c r="Y107" s="138"/>
      <c r="Z107" s="140" t="s">
        <v>340</v>
      </c>
      <c r="AA107" s="137" t="s">
        <v>341</v>
      </c>
      <c r="AB107" s="140" t="s">
        <v>342</v>
      </c>
      <c r="AC107" s="140"/>
      <c r="AD107" s="1">
        <v>42520</v>
      </c>
      <c r="AE107" s="1"/>
      <c r="AF107" s="1">
        <v>42531</v>
      </c>
      <c r="AG107" s="18">
        <v>2002860</v>
      </c>
      <c r="AH107" s="61">
        <f t="shared" si="18"/>
        <v>0.9</v>
      </c>
      <c r="AI107" s="137"/>
      <c r="AJ107" s="48"/>
      <c r="AK107" s="137"/>
      <c r="AL107" s="137"/>
      <c r="AM107" s="137"/>
      <c r="AN107" s="139"/>
      <c r="AO107" s="137"/>
      <c r="AP107" s="14"/>
      <c r="AQ107" s="141" t="str">
        <f>C107</f>
        <v>김연희</v>
      </c>
      <c r="AR107" s="16">
        <v>42531</v>
      </c>
      <c r="AS107" s="16">
        <v>42537</v>
      </c>
      <c r="AT107" s="7"/>
      <c r="AU107" s="14"/>
      <c r="AV107" s="16">
        <v>42544</v>
      </c>
      <c r="AW107" s="14">
        <f t="shared" si="19"/>
        <v>2002860</v>
      </c>
      <c r="AX107" s="92"/>
      <c r="AY107" s="82"/>
      <c r="AZ107" s="92"/>
      <c r="BA107" s="82"/>
      <c r="BB107" s="92"/>
      <c r="BC107" s="82"/>
      <c r="BD107" s="92"/>
      <c r="BE107" s="82"/>
      <c r="BF107" s="92"/>
      <c r="BG107" s="82"/>
      <c r="BH107" s="92"/>
      <c r="BI107" s="82"/>
      <c r="BJ107" s="92"/>
      <c r="BK107" s="82"/>
      <c r="BL107" s="92"/>
      <c r="BM107" s="82"/>
      <c r="BN107" s="92"/>
      <c r="BO107" s="82"/>
      <c r="BP107" s="92"/>
      <c r="BQ107" s="82"/>
    </row>
    <row r="108" spans="1:69" ht="29.25" customHeight="1">
      <c r="A108" s="141">
        <v>101</v>
      </c>
      <c r="B108" s="137" t="s">
        <v>83</v>
      </c>
      <c r="C108" s="137" t="s">
        <v>259</v>
      </c>
      <c r="D108" s="1">
        <v>42522</v>
      </c>
      <c r="E108" s="137" t="s">
        <v>91</v>
      </c>
      <c r="F108" s="137" t="s">
        <v>60</v>
      </c>
      <c r="G108" s="140" t="s">
        <v>637</v>
      </c>
      <c r="H108" s="140" t="str">
        <f t="shared" si="17"/>
        <v>한국만화박물관 캐릭터 인형탈 제작</v>
      </c>
      <c r="I108" s="140" t="s">
        <v>638</v>
      </c>
      <c r="J108" s="18">
        <v>3960000</v>
      </c>
      <c r="K108" s="138"/>
      <c r="L108" s="140"/>
      <c r="M108" s="20"/>
      <c r="N108" s="137"/>
      <c r="O108" s="137"/>
      <c r="P108" s="137"/>
      <c r="Q108" s="137"/>
      <c r="R108" s="59"/>
      <c r="S108" s="40"/>
      <c r="T108" s="138"/>
      <c r="U108" s="140"/>
      <c r="V108" s="140"/>
      <c r="W108" s="140"/>
      <c r="X108" s="40"/>
      <c r="Y108" s="138"/>
      <c r="Z108" s="140" t="s">
        <v>639</v>
      </c>
      <c r="AA108" s="137" t="s">
        <v>640</v>
      </c>
      <c r="AB108" s="140" t="s">
        <v>641</v>
      </c>
      <c r="AC108" s="140"/>
      <c r="AD108" s="1">
        <v>42522</v>
      </c>
      <c r="AE108" s="1"/>
      <c r="AF108" s="1">
        <v>42551</v>
      </c>
      <c r="AG108" s="18">
        <v>3740000</v>
      </c>
      <c r="AH108" s="61">
        <f t="shared" si="18"/>
        <v>0.94444444444444442</v>
      </c>
      <c r="AI108" s="137"/>
      <c r="AJ108" s="48"/>
      <c r="AK108" s="137"/>
      <c r="AL108" s="137"/>
      <c r="AM108" s="137"/>
      <c r="AN108" s="139"/>
      <c r="AO108" s="137"/>
      <c r="AP108" s="14"/>
      <c r="AQ108" s="141" t="str">
        <f>C108</f>
        <v>김현재</v>
      </c>
      <c r="AR108" s="16">
        <v>42551</v>
      </c>
      <c r="AS108" s="16">
        <v>42555</v>
      </c>
      <c r="AT108" s="7"/>
      <c r="AU108" s="14"/>
      <c r="AV108" s="16">
        <v>42562</v>
      </c>
      <c r="AW108" s="14">
        <f t="shared" si="19"/>
        <v>3740000</v>
      </c>
      <c r="AX108" s="92"/>
      <c r="AY108" s="82"/>
      <c r="AZ108" s="92"/>
      <c r="BA108" s="82"/>
      <c r="BB108" s="92"/>
      <c r="BC108" s="82"/>
      <c r="BD108" s="92"/>
      <c r="BE108" s="82"/>
      <c r="BF108" s="92"/>
      <c r="BG108" s="82"/>
      <c r="BH108" s="92"/>
      <c r="BI108" s="82"/>
      <c r="BJ108" s="92"/>
      <c r="BK108" s="82"/>
      <c r="BL108" s="92"/>
      <c r="BM108" s="82"/>
      <c r="BN108" s="92"/>
      <c r="BO108" s="82"/>
      <c r="BP108" s="92"/>
      <c r="BQ108" s="82"/>
    </row>
    <row r="109" spans="1:69" ht="29.25" customHeight="1">
      <c r="A109" s="141">
        <v>102</v>
      </c>
      <c r="B109" s="137" t="s">
        <v>139</v>
      </c>
      <c r="C109" s="137" t="s">
        <v>166</v>
      </c>
      <c r="D109" s="1">
        <v>42522</v>
      </c>
      <c r="E109" s="137" t="s">
        <v>52</v>
      </c>
      <c r="F109" s="137" t="s">
        <v>60</v>
      </c>
      <c r="G109" s="140" t="s">
        <v>553</v>
      </c>
      <c r="H109" s="140" t="str">
        <f t="shared" si="17"/>
        <v>2016 부천만화대상 부천시민만화상 온라인 투표 페이지 제작 및 운영 용역</v>
      </c>
      <c r="I109" s="140" t="s">
        <v>556</v>
      </c>
      <c r="J109" s="18">
        <v>1100000</v>
      </c>
      <c r="K109" s="138"/>
      <c r="L109" s="140"/>
      <c r="M109" s="20"/>
      <c r="N109" s="137"/>
      <c r="O109" s="137"/>
      <c r="P109" s="137"/>
      <c r="Q109" s="137"/>
      <c r="R109" s="59"/>
      <c r="S109" s="40"/>
      <c r="T109" s="138"/>
      <c r="U109" s="140"/>
      <c r="V109" s="140"/>
      <c r="W109" s="140"/>
      <c r="X109" s="40"/>
      <c r="Y109" s="138"/>
      <c r="Z109" s="140" t="s">
        <v>106</v>
      </c>
      <c r="AA109" s="137" t="s">
        <v>915</v>
      </c>
      <c r="AB109" s="140" t="s">
        <v>107</v>
      </c>
      <c r="AC109" s="140"/>
      <c r="AD109" s="1">
        <v>42528</v>
      </c>
      <c r="AE109" s="1">
        <v>42528</v>
      </c>
      <c r="AF109" s="1">
        <v>42577</v>
      </c>
      <c r="AG109" s="18">
        <v>1000000</v>
      </c>
      <c r="AH109" s="61">
        <f t="shared" si="18"/>
        <v>0.90909090909090906</v>
      </c>
      <c r="AI109" s="137"/>
      <c r="AJ109" s="48"/>
      <c r="AK109" s="137"/>
      <c r="AL109" s="137"/>
      <c r="AM109" s="137"/>
      <c r="AN109" s="139"/>
      <c r="AO109" s="137"/>
      <c r="AP109" s="14"/>
      <c r="AQ109" s="141" t="s">
        <v>338</v>
      </c>
      <c r="AR109" s="16">
        <v>42577</v>
      </c>
      <c r="AS109" s="16">
        <v>42580</v>
      </c>
      <c r="AT109" s="7"/>
      <c r="AU109" s="14"/>
      <c r="AV109" s="16">
        <v>42598</v>
      </c>
      <c r="AW109" s="14">
        <f t="shared" si="19"/>
        <v>1000000</v>
      </c>
      <c r="AX109" s="92"/>
      <c r="AY109" s="82"/>
      <c r="AZ109" s="92"/>
      <c r="BA109" s="82"/>
      <c r="BB109" s="92"/>
      <c r="BC109" s="82"/>
      <c r="BD109" s="92"/>
      <c r="BE109" s="82"/>
      <c r="BF109" s="92"/>
      <c r="BG109" s="82"/>
      <c r="BH109" s="92"/>
      <c r="BI109" s="82"/>
      <c r="BJ109" s="92"/>
      <c r="BK109" s="82"/>
      <c r="BL109" s="92"/>
      <c r="BM109" s="82"/>
      <c r="BN109" s="92"/>
      <c r="BO109" s="82"/>
      <c r="BP109" s="92"/>
      <c r="BQ109" s="82"/>
    </row>
    <row r="110" spans="1:69" ht="29.25" customHeight="1">
      <c r="A110" s="141">
        <v>103</v>
      </c>
      <c r="B110" s="137" t="s">
        <v>139</v>
      </c>
      <c r="C110" s="137" t="s">
        <v>166</v>
      </c>
      <c r="D110" s="1">
        <v>42522</v>
      </c>
      <c r="E110" s="137" t="s">
        <v>52</v>
      </c>
      <c r="F110" s="137" t="s">
        <v>60</v>
      </c>
      <c r="G110" s="140" t="s">
        <v>554</v>
      </c>
      <c r="H110" s="140" t="str">
        <f t="shared" si="17"/>
        <v>2016 부천만화대상 부천시민만화상 오프라인 투표 운영 용역</v>
      </c>
      <c r="I110" s="140" t="s">
        <v>555</v>
      </c>
      <c r="J110" s="18">
        <v>2365000</v>
      </c>
      <c r="K110" s="138"/>
      <c r="L110" s="140"/>
      <c r="M110" s="20"/>
      <c r="N110" s="137"/>
      <c r="O110" s="137"/>
      <c r="P110" s="137"/>
      <c r="Q110" s="137"/>
      <c r="R110" s="59"/>
      <c r="S110" s="40"/>
      <c r="T110" s="138"/>
      <c r="U110" s="140"/>
      <c r="V110" s="140"/>
      <c r="W110" s="140"/>
      <c r="X110" s="40"/>
      <c r="Y110" s="138"/>
      <c r="Z110" s="140" t="s">
        <v>150</v>
      </c>
      <c r="AA110" s="137" t="s">
        <v>151</v>
      </c>
      <c r="AB110" s="140" t="s">
        <v>152</v>
      </c>
      <c r="AC110" s="140"/>
      <c r="AD110" s="1">
        <v>42528</v>
      </c>
      <c r="AE110" s="1">
        <v>42528</v>
      </c>
      <c r="AF110" s="1">
        <v>42577</v>
      </c>
      <c r="AG110" s="18">
        <v>2200000</v>
      </c>
      <c r="AH110" s="61">
        <f t="shared" si="18"/>
        <v>0.93023255813953487</v>
      </c>
      <c r="AI110" s="137"/>
      <c r="AJ110" s="48"/>
      <c r="AK110" s="137"/>
      <c r="AL110" s="137"/>
      <c r="AM110" s="137"/>
      <c r="AN110" s="139"/>
      <c r="AO110" s="137"/>
      <c r="AP110" s="14"/>
      <c r="AQ110" s="141" t="s">
        <v>338</v>
      </c>
      <c r="AR110" s="16">
        <v>42577</v>
      </c>
      <c r="AS110" s="16">
        <v>42580</v>
      </c>
      <c r="AT110" s="7"/>
      <c r="AU110" s="14"/>
      <c r="AV110" s="16">
        <v>42594</v>
      </c>
      <c r="AW110" s="14">
        <f t="shared" si="19"/>
        <v>2200000</v>
      </c>
      <c r="AX110" s="92"/>
      <c r="AY110" s="82"/>
      <c r="AZ110" s="92"/>
      <c r="BA110" s="82"/>
      <c r="BB110" s="92"/>
      <c r="BC110" s="82"/>
      <c r="BD110" s="92"/>
      <c r="BE110" s="82"/>
      <c r="BF110" s="92"/>
      <c r="BG110" s="82"/>
      <c r="BH110" s="92"/>
      <c r="BI110" s="82"/>
      <c r="BJ110" s="92"/>
      <c r="BK110" s="82"/>
      <c r="BL110" s="92"/>
      <c r="BM110" s="82"/>
      <c r="BN110" s="92"/>
      <c r="BO110" s="82"/>
      <c r="BP110" s="92"/>
      <c r="BQ110" s="82"/>
    </row>
    <row r="111" spans="1:69" ht="29.25" customHeight="1">
      <c r="A111" s="141">
        <v>104</v>
      </c>
      <c r="B111" s="137" t="s">
        <v>75</v>
      </c>
      <c r="C111" s="137" t="s">
        <v>103</v>
      </c>
      <c r="D111" s="1">
        <v>42529</v>
      </c>
      <c r="E111" s="137" t="s">
        <v>52</v>
      </c>
      <c r="F111" s="137" t="s">
        <v>60</v>
      </c>
      <c r="G111" s="140" t="s">
        <v>557</v>
      </c>
      <c r="H111" s="140" t="str">
        <f t="shared" si="17"/>
        <v>한국만화영상진흥원 주변 제초작업 및 소독</v>
      </c>
      <c r="I111" s="140" t="s">
        <v>558</v>
      </c>
      <c r="J111" s="18">
        <v>3410000</v>
      </c>
      <c r="K111" s="138"/>
      <c r="L111" s="140"/>
      <c r="M111" s="20"/>
      <c r="N111" s="137"/>
      <c r="O111" s="137"/>
      <c r="P111" s="137"/>
      <c r="Q111" s="137"/>
      <c r="R111" s="59"/>
      <c r="S111" s="40"/>
      <c r="T111" s="138"/>
      <c r="U111" s="140"/>
      <c r="V111" s="140"/>
      <c r="W111" s="140"/>
      <c r="X111" s="40"/>
      <c r="Y111" s="138"/>
      <c r="Z111" s="140" t="s">
        <v>559</v>
      </c>
      <c r="AA111" s="137" t="s">
        <v>629</v>
      </c>
      <c r="AB111" s="140" t="s">
        <v>560</v>
      </c>
      <c r="AC111" s="140"/>
      <c r="AD111" s="1">
        <v>42530</v>
      </c>
      <c r="AE111" s="1">
        <v>42530</v>
      </c>
      <c r="AF111" s="1">
        <v>42534</v>
      </c>
      <c r="AG111" s="18">
        <v>3200000</v>
      </c>
      <c r="AH111" s="61">
        <f t="shared" si="18"/>
        <v>0.93841642228739008</v>
      </c>
      <c r="AI111" s="137"/>
      <c r="AJ111" s="48"/>
      <c r="AK111" s="137"/>
      <c r="AL111" s="137"/>
      <c r="AM111" s="137"/>
      <c r="AN111" s="139"/>
      <c r="AO111" s="137"/>
      <c r="AP111" s="14"/>
      <c r="AQ111" s="141" t="str">
        <f>C111</f>
        <v>이인철</v>
      </c>
      <c r="AR111" s="16">
        <v>42534</v>
      </c>
      <c r="AS111" s="16">
        <v>42541</v>
      </c>
      <c r="AT111" s="7"/>
      <c r="AU111" s="14"/>
      <c r="AV111" s="16">
        <v>42549</v>
      </c>
      <c r="AW111" s="14">
        <f t="shared" si="19"/>
        <v>3200000</v>
      </c>
      <c r="AX111" s="92"/>
      <c r="AY111" s="82"/>
      <c r="AZ111" s="92"/>
      <c r="BA111" s="82"/>
      <c r="BB111" s="92"/>
      <c r="BC111" s="82"/>
      <c r="BD111" s="92"/>
      <c r="BE111" s="82"/>
      <c r="BF111" s="92"/>
      <c r="BG111" s="82"/>
      <c r="BH111" s="92"/>
      <c r="BI111" s="82"/>
      <c r="BJ111" s="92"/>
      <c r="BK111" s="82"/>
      <c r="BL111" s="92"/>
      <c r="BM111" s="82"/>
      <c r="BN111" s="92"/>
      <c r="BO111" s="82"/>
      <c r="BP111" s="92"/>
      <c r="BQ111" s="82"/>
    </row>
    <row r="112" spans="1:69" ht="29.25" customHeight="1">
      <c r="A112" s="141">
        <v>105</v>
      </c>
      <c r="B112" s="137" t="s">
        <v>505</v>
      </c>
      <c r="C112" s="137" t="s">
        <v>146</v>
      </c>
      <c r="D112" s="1">
        <v>42524</v>
      </c>
      <c r="E112" s="137" t="s">
        <v>52</v>
      </c>
      <c r="F112" s="137" t="s">
        <v>60</v>
      </c>
      <c r="G112" s="140" t="s">
        <v>562</v>
      </c>
      <c r="H112" s="140" t="str">
        <f t="shared" si="17"/>
        <v>만화애니활용 지역특화사업을 위한 행정복지센터 만화카페 디자인 용역</v>
      </c>
      <c r="I112" s="140" t="s">
        <v>561</v>
      </c>
      <c r="J112" s="18">
        <v>4800000</v>
      </c>
      <c r="K112" s="138"/>
      <c r="L112" s="140"/>
      <c r="M112" s="20"/>
      <c r="N112" s="137"/>
      <c r="O112" s="137"/>
      <c r="P112" s="137"/>
      <c r="Q112" s="137"/>
      <c r="R112" s="59"/>
      <c r="S112" s="40"/>
      <c r="T112" s="138"/>
      <c r="U112" s="140"/>
      <c r="V112" s="140"/>
      <c r="W112" s="140"/>
      <c r="X112" s="40"/>
      <c r="Y112" s="138"/>
      <c r="Z112" s="140" t="s">
        <v>333</v>
      </c>
      <c r="AA112" s="137" t="s">
        <v>335</v>
      </c>
      <c r="AB112" s="140" t="s">
        <v>334</v>
      </c>
      <c r="AC112" s="140"/>
      <c r="AD112" s="1">
        <v>42531</v>
      </c>
      <c r="AE112" s="1">
        <v>42531</v>
      </c>
      <c r="AF112" s="1">
        <v>42551</v>
      </c>
      <c r="AG112" s="18">
        <v>4500000</v>
      </c>
      <c r="AH112" s="61">
        <f t="shared" si="18"/>
        <v>0.9375</v>
      </c>
      <c r="AI112" s="137"/>
      <c r="AJ112" s="48"/>
      <c r="AK112" s="137"/>
      <c r="AL112" s="137"/>
      <c r="AM112" s="137"/>
      <c r="AN112" s="139"/>
      <c r="AO112" s="137"/>
      <c r="AP112" s="14"/>
      <c r="AQ112" s="141" t="str">
        <f>C112</f>
        <v>이소현</v>
      </c>
      <c r="AR112" s="16">
        <v>42544</v>
      </c>
      <c r="AS112" s="16">
        <v>42555</v>
      </c>
      <c r="AT112" s="7"/>
      <c r="AU112" s="14"/>
      <c r="AV112" s="16">
        <v>42559</v>
      </c>
      <c r="AW112" s="14">
        <f t="shared" si="19"/>
        <v>4500000</v>
      </c>
      <c r="AX112" s="92"/>
      <c r="AY112" s="82"/>
      <c r="AZ112" s="92"/>
      <c r="BA112" s="82"/>
      <c r="BB112" s="92"/>
      <c r="BC112" s="82"/>
      <c r="BD112" s="92"/>
      <c r="BE112" s="82"/>
      <c r="BF112" s="92"/>
      <c r="BG112" s="82"/>
      <c r="BH112" s="92"/>
      <c r="BI112" s="82"/>
      <c r="BJ112" s="92"/>
      <c r="BK112" s="82"/>
      <c r="BL112" s="92"/>
      <c r="BM112" s="82"/>
      <c r="BN112" s="92"/>
      <c r="BO112" s="82"/>
      <c r="BP112" s="92"/>
      <c r="BQ112" s="82"/>
    </row>
    <row r="113" spans="1:69" ht="29.25" customHeight="1">
      <c r="A113" s="141">
        <v>106</v>
      </c>
      <c r="B113" s="137" t="s">
        <v>201</v>
      </c>
      <c r="C113" s="137" t="s">
        <v>354</v>
      </c>
      <c r="D113" s="1">
        <v>42515</v>
      </c>
      <c r="E113" s="137" t="s">
        <v>52</v>
      </c>
      <c r="F113" s="137" t="s">
        <v>60</v>
      </c>
      <c r="G113" s="140" t="s">
        <v>566</v>
      </c>
      <c r="H113" s="140" t="str">
        <f t="shared" si="17"/>
        <v>K-Comics아카데미 '클립스튜디오' 교재개발 용역</v>
      </c>
      <c r="I113" s="140" t="s">
        <v>563</v>
      </c>
      <c r="J113" s="18">
        <v>6280000</v>
      </c>
      <c r="K113" s="138"/>
      <c r="L113" s="140"/>
      <c r="M113" s="20"/>
      <c r="N113" s="137"/>
      <c r="O113" s="137"/>
      <c r="P113" s="137"/>
      <c r="Q113" s="137"/>
      <c r="R113" s="59"/>
      <c r="S113" s="40"/>
      <c r="T113" s="138"/>
      <c r="U113" s="140"/>
      <c r="V113" s="140"/>
      <c r="W113" s="140"/>
      <c r="X113" s="40"/>
      <c r="Y113" s="138"/>
      <c r="Z113" s="140" t="s">
        <v>564</v>
      </c>
      <c r="AA113" s="137" t="s">
        <v>565</v>
      </c>
      <c r="AB113" s="140" t="s">
        <v>564</v>
      </c>
      <c r="AC113" s="140"/>
      <c r="AD113" s="1">
        <v>42531</v>
      </c>
      <c r="AE113" s="1">
        <v>42531</v>
      </c>
      <c r="AF113" s="1">
        <v>42590</v>
      </c>
      <c r="AG113" s="18">
        <v>5900000</v>
      </c>
      <c r="AH113" s="61">
        <f t="shared" si="18"/>
        <v>0.93949044585987262</v>
      </c>
      <c r="AI113" s="137"/>
      <c r="AJ113" s="48"/>
      <c r="AK113" s="137"/>
      <c r="AL113" s="137"/>
      <c r="AM113" s="137"/>
      <c r="AN113" s="139"/>
      <c r="AO113" s="137"/>
      <c r="AP113" s="14"/>
      <c r="AQ113" s="141" t="str">
        <f>C113</f>
        <v>김보금</v>
      </c>
      <c r="AR113" s="16">
        <v>42590</v>
      </c>
      <c r="AS113" s="16">
        <v>42590</v>
      </c>
      <c r="AT113" s="7"/>
      <c r="AU113" s="14"/>
      <c r="AV113" s="16">
        <v>42599</v>
      </c>
      <c r="AW113" s="14">
        <f t="shared" si="19"/>
        <v>5900000</v>
      </c>
      <c r="AX113" s="92"/>
      <c r="AY113" s="82"/>
      <c r="AZ113" s="92"/>
      <c r="BA113" s="82"/>
      <c r="BB113" s="92"/>
      <c r="BC113" s="82"/>
      <c r="BD113" s="92"/>
      <c r="BE113" s="82"/>
      <c r="BF113" s="92"/>
      <c r="BG113" s="82"/>
      <c r="BH113" s="92"/>
      <c r="BI113" s="82"/>
      <c r="BJ113" s="92"/>
      <c r="BK113" s="82"/>
      <c r="BL113" s="92"/>
      <c r="BM113" s="82"/>
      <c r="BN113" s="92"/>
      <c r="BO113" s="82"/>
      <c r="BP113" s="92"/>
      <c r="BQ113" s="82"/>
    </row>
    <row r="114" spans="1:69" ht="29.25" customHeight="1">
      <c r="A114" s="141">
        <v>107</v>
      </c>
      <c r="B114" s="137" t="s">
        <v>201</v>
      </c>
      <c r="C114" s="137" t="s">
        <v>535</v>
      </c>
      <c r="D114" s="1">
        <v>42486</v>
      </c>
      <c r="E114" s="137" t="s">
        <v>52</v>
      </c>
      <c r="F114" s="137" t="s">
        <v>238</v>
      </c>
      <c r="G114" s="140" t="s">
        <v>572</v>
      </c>
      <c r="H114" s="140" t="str">
        <f t="shared" si="17"/>
        <v>2016년 디지털만화 저작권 보호 캠페인 사업 위탁 운영</v>
      </c>
      <c r="I114" s="140" t="s">
        <v>573</v>
      </c>
      <c r="J114" s="18">
        <v>64000000</v>
      </c>
      <c r="K114" s="138">
        <v>42500</v>
      </c>
      <c r="L114" s="140" t="s">
        <v>402</v>
      </c>
      <c r="M114" s="20"/>
      <c r="N114" s="137" t="s">
        <v>242</v>
      </c>
      <c r="O114" s="137" t="s">
        <v>117</v>
      </c>
      <c r="P114" s="137" t="s">
        <v>118</v>
      </c>
      <c r="Q114" s="137" t="s">
        <v>574</v>
      </c>
      <c r="R114" s="59">
        <v>64000000</v>
      </c>
      <c r="S114" s="40">
        <v>64000000</v>
      </c>
      <c r="T114" s="138">
        <v>42510</v>
      </c>
      <c r="U114" s="140">
        <v>2</v>
      </c>
      <c r="V114" s="140" t="s">
        <v>575</v>
      </c>
      <c r="W114" s="140" t="s">
        <v>576</v>
      </c>
      <c r="X114" s="40">
        <v>60733000</v>
      </c>
      <c r="Y114" s="138">
        <v>42510</v>
      </c>
      <c r="Z114" s="140" t="s">
        <v>575</v>
      </c>
      <c r="AA114" s="137" t="s">
        <v>578</v>
      </c>
      <c r="AB114" s="140" t="s">
        <v>576</v>
      </c>
      <c r="AC114" s="140">
        <v>1</v>
      </c>
      <c r="AD114" s="1">
        <v>42531</v>
      </c>
      <c r="AE114" s="1">
        <v>42531</v>
      </c>
      <c r="AF114" s="1">
        <v>42735</v>
      </c>
      <c r="AG114" s="18">
        <v>60733000</v>
      </c>
      <c r="AH114" s="61">
        <f>SUM(AG114/S114)</f>
        <v>0.94895312499999995</v>
      </c>
      <c r="AI114" s="137"/>
      <c r="AJ114" s="48"/>
      <c r="AK114" s="137"/>
      <c r="AL114" s="137"/>
      <c r="AM114" s="137"/>
      <c r="AN114" s="139"/>
      <c r="AO114" s="137"/>
      <c r="AP114" s="14"/>
      <c r="AQ114" s="141" t="s">
        <v>606</v>
      </c>
      <c r="AR114" s="16"/>
      <c r="AS114" s="16"/>
      <c r="AT114" s="7">
        <v>42551</v>
      </c>
      <c r="AU114" s="14">
        <v>42513100</v>
      </c>
      <c r="AV114" s="16"/>
      <c r="AW114" s="14"/>
      <c r="AX114" s="92"/>
      <c r="AY114" s="82"/>
      <c r="AZ114" s="92"/>
      <c r="BA114" s="82"/>
      <c r="BB114" s="92"/>
      <c r="BC114" s="82"/>
      <c r="BD114" s="92"/>
      <c r="BE114" s="82"/>
      <c r="BF114" s="92"/>
      <c r="BG114" s="82"/>
      <c r="BH114" s="92"/>
      <c r="BI114" s="82"/>
      <c r="BJ114" s="92"/>
      <c r="BK114" s="82"/>
      <c r="BL114" s="92"/>
      <c r="BM114" s="82"/>
      <c r="BN114" s="92"/>
      <c r="BO114" s="82"/>
      <c r="BP114" s="92"/>
      <c r="BQ114" s="82"/>
    </row>
    <row r="115" spans="1:69" ht="29.25" customHeight="1">
      <c r="A115" s="141">
        <v>108</v>
      </c>
      <c r="B115" s="137" t="s">
        <v>75</v>
      </c>
      <c r="C115" s="137" t="s">
        <v>349</v>
      </c>
      <c r="D115" s="1">
        <v>42530</v>
      </c>
      <c r="E115" s="137" t="s">
        <v>195</v>
      </c>
      <c r="F115" s="137" t="s">
        <v>60</v>
      </c>
      <c r="G115" s="140" t="s">
        <v>567</v>
      </c>
      <c r="H115" s="140" t="str">
        <f t="shared" si="17"/>
        <v>지상주차장 화단 철거 공사</v>
      </c>
      <c r="I115" s="140" t="s">
        <v>568</v>
      </c>
      <c r="J115" s="18">
        <v>3300000</v>
      </c>
      <c r="K115" s="138"/>
      <c r="L115" s="140"/>
      <c r="M115" s="20"/>
      <c r="N115" s="137"/>
      <c r="O115" s="137"/>
      <c r="P115" s="137"/>
      <c r="Q115" s="137"/>
      <c r="R115" s="59"/>
      <c r="S115" s="40"/>
      <c r="T115" s="138"/>
      <c r="U115" s="140"/>
      <c r="V115" s="140"/>
      <c r="W115" s="140"/>
      <c r="X115" s="40"/>
      <c r="Y115" s="138"/>
      <c r="Z115" s="140" t="s">
        <v>570</v>
      </c>
      <c r="AA115" s="137" t="s">
        <v>571</v>
      </c>
      <c r="AB115" s="140" t="s">
        <v>569</v>
      </c>
      <c r="AC115" s="140"/>
      <c r="AD115" s="1">
        <v>42535</v>
      </c>
      <c r="AE115" s="1">
        <v>42536</v>
      </c>
      <c r="AF115" s="1">
        <v>42549</v>
      </c>
      <c r="AG115" s="18">
        <v>2997500</v>
      </c>
      <c r="AH115" s="61">
        <f>SUM(AG115/J115)</f>
        <v>0.90833333333333333</v>
      </c>
      <c r="AI115" s="137"/>
      <c r="AJ115" s="48"/>
      <c r="AK115" s="137"/>
      <c r="AL115" s="137"/>
      <c r="AM115" s="137"/>
      <c r="AN115" s="139"/>
      <c r="AO115" s="137"/>
      <c r="AP115" s="14"/>
      <c r="AQ115" s="141" t="str">
        <f t="shared" ref="AQ115:AQ131" si="20">C115</f>
        <v>정기선</v>
      </c>
      <c r="AR115" s="16">
        <v>42549</v>
      </c>
      <c r="AS115" s="16">
        <v>42556</v>
      </c>
      <c r="AT115" s="7"/>
      <c r="AU115" s="14"/>
      <c r="AV115" s="16">
        <v>42566</v>
      </c>
      <c r="AW115" s="14">
        <f>SUM(AG115-AU115)</f>
        <v>2997500</v>
      </c>
      <c r="AX115" s="92"/>
      <c r="AY115" s="82"/>
      <c r="AZ115" s="92"/>
      <c r="BA115" s="82"/>
      <c r="BB115" s="92"/>
      <c r="BC115" s="82"/>
      <c r="BD115" s="92"/>
      <c r="BE115" s="82"/>
      <c r="BF115" s="92"/>
      <c r="BG115" s="82"/>
      <c r="BH115" s="92"/>
      <c r="BI115" s="82"/>
      <c r="BJ115" s="92"/>
      <c r="BK115" s="82"/>
      <c r="BL115" s="92"/>
      <c r="BM115" s="82"/>
      <c r="BN115" s="92"/>
      <c r="BO115" s="82"/>
      <c r="BP115" s="92"/>
      <c r="BQ115" s="82"/>
    </row>
    <row r="116" spans="1:69" ht="29.25" customHeight="1">
      <c r="A116" s="141">
        <v>109</v>
      </c>
      <c r="B116" s="137" t="s">
        <v>83</v>
      </c>
      <c r="C116" s="137" t="s">
        <v>374</v>
      </c>
      <c r="D116" s="1">
        <v>42534</v>
      </c>
      <c r="E116" s="137" t="s">
        <v>52</v>
      </c>
      <c r="F116" s="137" t="s">
        <v>60</v>
      </c>
      <c r="G116" s="140" t="s">
        <v>579</v>
      </c>
      <c r="H116" s="140" t="str">
        <f t="shared" si="17"/>
        <v>특별전시 지슬원화전 전시 및 홍보사인 제작 설치 용역</v>
      </c>
      <c r="I116" s="140" t="s">
        <v>580</v>
      </c>
      <c r="J116" s="18">
        <v>6600000</v>
      </c>
      <c r="K116" s="138"/>
      <c r="L116" s="140"/>
      <c r="M116" s="20"/>
      <c r="N116" s="137"/>
      <c r="O116" s="137"/>
      <c r="P116" s="137"/>
      <c r="Q116" s="137"/>
      <c r="R116" s="59"/>
      <c r="S116" s="40"/>
      <c r="T116" s="138"/>
      <c r="U116" s="140"/>
      <c r="V116" s="140"/>
      <c r="W116" s="140"/>
      <c r="X116" s="40"/>
      <c r="Y116" s="138"/>
      <c r="Z116" s="140" t="s">
        <v>581</v>
      </c>
      <c r="AA116" s="137" t="s">
        <v>592</v>
      </c>
      <c r="AB116" s="140" t="s">
        <v>582</v>
      </c>
      <c r="AC116" s="140"/>
      <c r="AD116" s="1">
        <v>42536</v>
      </c>
      <c r="AE116" s="1">
        <v>42536</v>
      </c>
      <c r="AF116" s="1">
        <v>42545</v>
      </c>
      <c r="AG116" s="18">
        <v>6000000</v>
      </c>
      <c r="AH116" s="61">
        <f>SUM(AG116/J116)</f>
        <v>0.90909090909090906</v>
      </c>
      <c r="AI116" s="137"/>
      <c r="AJ116" s="48"/>
      <c r="AK116" s="137"/>
      <c r="AL116" s="137"/>
      <c r="AM116" s="137"/>
      <c r="AN116" s="139"/>
      <c r="AO116" s="137"/>
      <c r="AP116" s="14"/>
      <c r="AQ116" s="141" t="str">
        <f t="shared" si="20"/>
        <v>최은영</v>
      </c>
      <c r="AR116" s="16">
        <v>42544</v>
      </c>
      <c r="AS116" s="16">
        <v>42544</v>
      </c>
      <c r="AT116" s="7"/>
      <c r="AU116" s="14"/>
      <c r="AV116" s="16">
        <v>42549</v>
      </c>
      <c r="AW116" s="14">
        <f>SUM(AG116-AU116)</f>
        <v>6000000</v>
      </c>
      <c r="AX116" s="92"/>
      <c r="AY116" s="82"/>
      <c r="AZ116" s="92"/>
      <c r="BA116" s="82"/>
      <c r="BB116" s="92"/>
      <c r="BC116" s="82"/>
      <c r="BD116" s="92"/>
      <c r="BE116" s="82"/>
      <c r="BF116" s="92"/>
      <c r="BG116" s="82"/>
      <c r="BH116" s="92"/>
      <c r="BI116" s="82"/>
      <c r="BJ116" s="92"/>
      <c r="BK116" s="82"/>
      <c r="BL116" s="92"/>
      <c r="BM116" s="82"/>
      <c r="BN116" s="92"/>
      <c r="BO116" s="82"/>
      <c r="BP116" s="92"/>
      <c r="BQ116" s="82"/>
    </row>
    <row r="117" spans="1:69" ht="29.25" customHeight="1">
      <c r="A117" s="141">
        <v>110</v>
      </c>
      <c r="B117" s="137" t="s">
        <v>75</v>
      </c>
      <c r="C117" s="137" t="s">
        <v>216</v>
      </c>
      <c r="D117" s="1">
        <v>42536</v>
      </c>
      <c r="E117" s="137" t="s">
        <v>52</v>
      </c>
      <c r="F117" s="137" t="s">
        <v>60</v>
      </c>
      <c r="G117" s="140" t="s">
        <v>609</v>
      </c>
      <c r="H117" s="140" t="str">
        <f t="shared" si="17"/>
        <v>승강기 유상부품(도어이탈방지) 추가설치</v>
      </c>
      <c r="I117" s="140" t="s">
        <v>610</v>
      </c>
      <c r="J117" s="18">
        <v>484000</v>
      </c>
      <c r="K117" s="138"/>
      <c r="L117" s="140"/>
      <c r="M117" s="20"/>
      <c r="N117" s="137"/>
      <c r="O117" s="137"/>
      <c r="P117" s="137"/>
      <c r="Q117" s="137"/>
      <c r="R117" s="59"/>
      <c r="S117" s="40"/>
      <c r="T117" s="138"/>
      <c r="U117" s="140"/>
      <c r="V117" s="140"/>
      <c r="W117" s="140"/>
      <c r="X117" s="40"/>
      <c r="Y117" s="138"/>
      <c r="Z117" s="140" t="s">
        <v>100</v>
      </c>
      <c r="AA117" s="137" t="s">
        <v>101</v>
      </c>
      <c r="AB117" s="140" t="s">
        <v>102</v>
      </c>
      <c r="AC117" s="140"/>
      <c r="AD117" s="1">
        <v>42536</v>
      </c>
      <c r="AE117" s="1">
        <v>42536</v>
      </c>
      <c r="AF117" s="1">
        <v>42545</v>
      </c>
      <c r="AG117" s="18">
        <v>440000</v>
      </c>
      <c r="AH117" s="61">
        <f>SUM(AG117/J117)</f>
        <v>0.90909090909090906</v>
      </c>
      <c r="AI117" s="137"/>
      <c r="AJ117" s="48"/>
      <c r="AK117" s="137"/>
      <c r="AL117" s="137"/>
      <c r="AM117" s="137"/>
      <c r="AN117" s="139"/>
      <c r="AO117" s="137"/>
      <c r="AP117" s="14"/>
      <c r="AQ117" s="141" t="str">
        <f t="shared" si="20"/>
        <v>김광수</v>
      </c>
      <c r="AR117" s="16">
        <v>42543</v>
      </c>
      <c r="AS117" s="16">
        <v>42543</v>
      </c>
      <c r="AT117" s="7"/>
      <c r="AU117" s="14"/>
      <c r="AV117" s="16">
        <v>42551</v>
      </c>
      <c r="AW117" s="14">
        <f>SUM(AG117-AU117)</f>
        <v>440000</v>
      </c>
      <c r="AX117" s="92"/>
      <c r="AY117" s="82"/>
      <c r="AZ117" s="92"/>
      <c r="BA117" s="82"/>
      <c r="BB117" s="92"/>
      <c r="BC117" s="82"/>
      <c r="BD117" s="92"/>
      <c r="BE117" s="82"/>
      <c r="BF117" s="92"/>
      <c r="BG117" s="82"/>
      <c r="BH117" s="92"/>
      <c r="BI117" s="82"/>
      <c r="BJ117" s="92"/>
      <c r="BK117" s="82"/>
      <c r="BL117" s="92"/>
      <c r="BM117" s="82"/>
      <c r="BN117" s="92"/>
      <c r="BO117" s="82"/>
      <c r="BP117" s="92"/>
      <c r="BQ117" s="82"/>
    </row>
    <row r="118" spans="1:69" ht="29.25" customHeight="1">
      <c r="A118" s="141">
        <v>111</v>
      </c>
      <c r="B118" s="137" t="s">
        <v>83</v>
      </c>
      <c r="C118" s="137" t="s">
        <v>176</v>
      </c>
      <c r="D118" s="1">
        <v>42531</v>
      </c>
      <c r="E118" s="137" t="s">
        <v>91</v>
      </c>
      <c r="F118" s="137" t="s">
        <v>60</v>
      </c>
      <c r="G118" s="140" t="s">
        <v>594</v>
      </c>
      <c r="H118" s="140" t="str">
        <f t="shared" si="17"/>
        <v>한국만화박물관 출력용 입장권 제작 구매</v>
      </c>
      <c r="I118" s="140" t="s">
        <v>595</v>
      </c>
      <c r="J118" s="18">
        <v>2629000</v>
      </c>
      <c r="K118" s="138"/>
      <c r="L118" s="140"/>
      <c r="M118" s="20"/>
      <c r="N118" s="137"/>
      <c r="O118" s="137"/>
      <c r="P118" s="137"/>
      <c r="Q118" s="137"/>
      <c r="R118" s="59"/>
      <c r="S118" s="40"/>
      <c r="T118" s="138"/>
      <c r="U118" s="140"/>
      <c r="V118" s="140"/>
      <c r="W118" s="140"/>
      <c r="X118" s="40"/>
      <c r="Y118" s="138"/>
      <c r="Z118" s="140" t="s">
        <v>596</v>
      </c>
      <c r="AA118" s="137" t="s">
        <v>597</v>
      </c>
      <c r="AB118" s="140" t="s">
        <v>598</v>
      </c>
      <c r="AC118" s="140"/>
      <c r="AD118" s="1">
        <v>42542</v>
      </c>
      <c r="AE118" s="1"/>
      <c r="AF118" s="1">
        <v>42545</v>
      </c>
      <c r="AG118" s="18">
        <v>2046000</v>
      </c>
      <c r="AH118" s="61">
        <f>SUM(AG118/J118)</f>
        <v>0.77824267782426781</v>
      </c>
      <c r="AI118" s="137"/>
      <c r="AJ118" s="48"/>
      <c r="AK118" s="137"/>
      <c r="AL118" s="137"/>
      <c r="AM118" s="137"/>
      <c r="AN118" s="139"/>
      <c r="AO118" s="137"/>
      <c r="AP118" s="14"/>
      <c r="AQ118" s="141" t="str">
        <f t="shared" si="20"/>
        <v>방희정</v>
      </c>
      <c r="AR118" s="16">
        <v>42545</v>
      </c>
      <c r="AS118" s="16">
        <v>42551</v>
      </c>
      <c r="AT118" s="7"/>
      <c r="AU118" s="14"/>
      <c r="AV118" s="16">
        <v>42556</v>
      </c>
      <c r="AW118" s="14">
        <f>SUM(AG118-AU118)</f>
        <v>2046000</v>
      </c>
      <c r="AX118" s="92"/>
      <c r="AY118" s="82"/>
      <c r="AZ118" s="92"/>
      <c r="BA118" s="82"/>
      <c r="BB118" s="92"/>
      <c r="BC118" s="82"/>
      <c r="BD118" s="92"/>
      <c r="BE118" s="82"/>
      <c r="BF118" s="92"/>
      <c r="BG118" s="82"/>
      <c r="BH118" s="92"/>
      <c r="BI118" s="82"/>
      <c r="BJ118" s="92"/>
      <c r="BK118" s="82"/>
      <c r="BL118" s="92"/>
      <c r="BM118" s="82"/>
      <c r="BN118" s="92"/>
      <c r="BO118" s="82"/>
      <c r="BP118" s="92"/>
      <c r="BQ118" s="82"/>
    </row>
    <row r="119" spans="1:69" ht="29.25" customHeight="1">
      <c r="A119" s="141">
        <v>112</v>
      </c>
      <c r="B119" s="137" t="s">
        <v>75</v>
      </c>
      <c r="C119" s="137" t="s">
        <v>103</v>
      </c>
      <c r="D119" s="1">
        <v>42531</v>
      </c>
      <c r="E119" s="137" t="s">
        <v>52</v>
      </c>
      <c r="F119" s="137" t="s">
        <v>60</v>
      </c>
      <c r="G119" s="140" t="s">
        <v>611</v>
      </c>
      <c r="H119" s="140" t="str">
        <f t="shared" si="17"/>
        <v>공조기 베어링 교체</v>
      </c>
      <c r="I119" s="140" t="s">
        <v>595</v>
      </c>
      <c r="J119" s="18">
        <v>1320000</v>
      </c>
      <c r="K119" s="138"/>
      <c r="L119" s="140"/>
      <c r="M119" s="20"/>
      <c r="N119" s="137"/>
      <c r="O119" s="137"/>
      <c r="P119" s="137"/>
      <c r="Q119" s="137"/>
      <c r="R119" s="59"/>
      <c r="S119" s="40"/>
      <c r="T119" s="138"/>
      <c r="U119" s="140"/>
      <c r="V119" s="140"/>
      <c r="W119" s="140"/>
      <c r="X119" s="40"/>
      <c r="Y119" s="138"/>
      <c r="Z119" s="140" t="s">
        <v>612</v>
      </c>
      <c r="AA119" s="137" t="s">
        <v>614</v>
      </c>
      <c r="AB119" s="140" t="s">
        <v>613</v>
      </c>
      <c r="AC119" s="140"/>
      <c r="AD119" s="1">
        <v>42542</v>
      </c>
      <c r="AE119" s="1">
        <v>42542</v>
      </c>
      <c r="AF119" s="1">
        <v>42545</v>
      </c>
      <c r="AG119" s="18">
        <v>1221000</v>
      </c>
      <c r="AH119" s="61">
        <f>SUM(AG119/J119)</f>
        <v>0.92500000000000004</v>
      </c>
      <c r="AI119" s="137"/>
      <c r="AJ119" s="48"/>
      <c r="AK119" s="137"/>
      <c r="AL119" s="137"/>
      <c r="AM119" s="137"/>
      <c r="AN119" s="139"/>
      <c r="AO119" s="137"/>
      <c r="AP119" s="14"/>
      <c r="AQ119" s="141" t="str">
        <f t="shared" si="20"/>
        <v>이인철</v>
      </c>
      <c r="AR119" s="16">
        <v>42544</v>
      </c>
      <c r="AS119" s="16">
        <v>42544</v>
      </c>
      <c r="AT119" s="7"/>
      <c r="AU119" s="14"/>
      <c r="AV119" s="16">
        <v>42551</v>
      </c>
      <c r="AW119" s="14">
        <f>SUM(AG119-AU119)</f>
        <v>1221000</v>
      </c>
      <c r="AX119" s="92"/>
      <c r="AY119" s="82"/>
      <c r="AZ119" s="92"/>
      <c r="BA119" s="82"/>
      <c r="BB119" s="92"/>
      <c r="BC119" s="82"/>
      <c r="BD119" s="92"/>
      <c r="BE119" s="82"/>
      <c r="BF119" s="92"/>
      <c r="BG119" s="82"/>
      <c r="BH119" s="92"/>
      <c r="BI119" s="82"/>
      <c r="BJ119" s="92"/>
      <c r="BK119" s="82"/>
      <c r="BL119" s="92"/>
      <c r="BM119" s="82"/>
      <c r="BN119" s="92"/>
      <c r="BO119" s="82"/>
      <c r="BP119" s="92"/>
      <c r="BQ119" s="82"/>
    </row>
    <row r="120" spans="1:69" ht="29.25" customHeight="1">
      <c r="A120" s="141">
        <v>113</v>
      </c>
      <c r="B120" s="137" t="s">
        <v>393</v>
      </c>
      <c r="C120" s="137" t="s">
        <v>615</v>
      </c>
      <c r="D120" s="1">
        <v>42488</v>
      </c>
      <c r="E120" s="137" t="s">
        <v>52</v>
      </c>
      <c r="F120" s="137" t="s">
        <v>623</v>
      </c>
      <c r="G120" s="140" t="s">
        <v>616</v>
      </c>
      <c r="H120" s="140" t="str">
        <f t="shared" si="17"/>
        <v>제19회 부천국제만화축제 총괄대행용역</v>
      </c>
      <c r="I120" s="140" t="s">
        <v>617</v>
      </c>
      <c r="J120" s="18">
        <v>546710000</v>
      </c>
      <c r="K120" s="138">
        <v>42499</v>
      </c>
      <c r="L120" s="140"/>
      <c r="M120" s="20"/>
      <c r="N120" s="137" t="s">
        <v>242</v>
      </c>
      <c r="O120" s="137" t="s">
        <v>589</v>
      </c>
      <c r="P120" s="137" t="s">
        <v>118</v>
      </c>
      <c r="Q120" s="137" t="s">
        <v>574</v>
      </c>
      <c r="R120" s="59">
        <v>546710000</v>
      </c>
      <c r="S120" s="40">
        <v>546710000</v>
      </c>
      <c r="T120" s="138">
        <v>42521</v>
      </c>
      <c r="U120" s="140">
        <v>2</v>
      </c>
      <c r="V120" s="140" t="s">
        <v>618</v>
      </c>
      <c r="W120" s="140" t="s">
        <v>619</v>
      </c>
      <c r="X120" s="40">
        <v>545198170</v>
      </c>
      <c r="Y120" s="138">
        <v>42521</v>
      </c>
      <c r="Z120" s="140" t="s">
        <v>618</v>
      </c>
      <c r="AA120" s="137" t="s">
        <v>620</v>
      </c>
      <c r="AB120" s="140" t="s">
        <v>619</v>
      </c>
      <c r="AC120" s="140">
        <v>1</v>
      </c>
      <c r="AD120" s="1">
        <v>42543</v>
      </c>
      <c r="AE120" s="1">
        <v>42543</v>
      </c>
      <c r="AF120" s="1">
        <v>42612</v>
      </c>
      <c r="AG120" s="18">
        <v>540000000</v>
      </c>
      <c r="AH120" s="61">
        <f>SUM(AG120/S120)</f>
        <v>0.98772658264893631</v>
      </c>
      <c r="AI120" s="137" t="s">
        <v>830</v>
      </c>
      <c r="AJ120" s="48" t="s">
        <v>831</v>
      </c>
      <c r="AK120" s="137" t="s">
        <v>832</v>
      </c>
      <c r="AL120" s="137"/>
      <c r="AM120" s="137"/>
      <c r="AN120" s="139"/>
      <c r="AO120" s="137"/>
      <c r="AP120" s="14">
        <v>592000000</v>
      </c>
      <c r="AQ120" s="141" t="str">
        <f t="shared" si="20"/>
        <v>김준호</v>
      </c>
      <c r="AR120" s="16">
        <v>42613</v>
      </c>
      <c r="AS120" s="16">
        <v>42622</v>
      </c>
      <c r="AT120" s="16">
        <v>42551</v>
      </c>
      <c r="AU120" s="14">
        <v>377200000</v>
      </c>
      <c r="AV120" s="16">
        <v>42647</v>
      </c>
      <c r="AW120" s="14">
        <v>184800000</v>
      </c>
      <c r="AX120" s="92">
        <v>42577</v>
      </c>
      <c r="AY120" s="82">
        <v>30000000</v>
      </c>
      <c r="AZ120" s="92"/>
      <c r="BA120" s="82"/>
      <c r="BB120" s="92"/>
      <c r="BC120" s="82"/>
      <c r="BD120" s="92"/>
      <c r="BE120" s="82"/>
      <c r="BF120" s="92"/>
      <c r="BG120" s="82"/>
      <c r="BH120" s="92"/>
      <c r="BI120" s="82"/>
      <c r="BJ120" s="92"/>
      <c r="BK120" s="82"/>
      <c r="BL120" s="92"/>
      <c r="BM120" s="82"/>
      <c r="BN120" s="92"/>
      <c r="BO120" s="82"/>
      <c r="BP120" s="92"/>
      <c r="BQ120" s="82"/>
    </row>
    <row r="121" spans="1:69" ht="29.25" customHeight="1">
      <c r="A121" s="141">
        <v>114</v>
      </c>
      <c r="B121" s="137" t="s">
        <v>393</v>
      </c>
      <c r="C121" s="137" t="s">
        <v>394</v>
      </c>
      <c r="D121" s="1">
        <v>42510</v>
      </c>
      <c r="E121" s="137" t="s">
        <v>52</v>
      </c>
      <c r="F121" s="137" t="s">
        <v>238</v>
      </c>
      <c r="G121" s="140" t="s">
        <v>587</v>
      </c>
      <c r="H121" s="140" t="str">
        <f t="shared" si="17"/>
        <v>제5회 세계어린이만화가대회 본대회(만화캠프) 기획, 운영 용역</v>
      </c>
      <c r="I121" s="140" t="s">
        <v>588</v>
      </c>
      <c r="J121" s="18">
        <v>62133500</v>
      </c>
      <c r="K121" s="138">
        <v>42520</v>
      </c>
      <c r="L121" s="140"/>
      <c r="M121" s="20"/>
      <c r="N121" s="137" t="s">
        <v>242</v>
      </c>
      <c r="O121" s="137" t="s">
        <v>589</v>
      </c>
      <c r="P121" s="137" t="s">
        <v>118</v>
      </c>
      <c r="Q121" s="137" t="s">
        <v>574</v>
      </c>
      <c r="R121" s="59">
        <v>62133500</v>
      </c>
      <c r="S121" s="40">
        <v>62133500</v>
      </c>
      <c r="T121" s="138">
        <v>42530</v>
      </c>
      <c r="U121" s="140">
        <v>4</v>
      </c>
      <c r="V121" s="140" t="s">
        <v>590</v>
      </c>
      <c r="W121" s="140" t="s">
        <v>591</v>
      </c>
      <c r="X121" s="40">
        <v>56541485</v>
      </c>
      <c r="Y121" s="138">
        <v>42530</v>
      </c>
      <c r="Z121" s="140" t="s">
        <v>590</v>
      </c>
      <c r="AA121" s="137" t="s">
        <v>593</v>
      </c>
      <c r="AB121" s="140" t="s">
        <v>591</v>
      </c>
      <c r="AC121" s="140">
        <v>1</v>
      </c>
      <c r="AD121" s="1">
        <v>42545</v>
      </c>
      <c r="AE121" s="1">
        <v>42545</v>
      </c>
      <c r="AF121" s="1">
        <v>42613</v>
      </c>
      <c r="AG121" s="18">
        <v>61810000</v>
      </c>
      <c r="AH121" s="61">
        <f>SUM(AG121/S121)</f>
        <v>0.99479346890163922</v>
      </c>
      <c r="AI121" s="137"/>
      <c r="AJ121" s="48"/>
      <c r="AK121" s="137"/>
      <c r="AL121" s="137"/>
      <c r="AM121" s="137"/>
      <c r="AN121" s="139"/>
      <c r="AO121" s="137"/>
      <c r="AP121" s="14"/>
      <c r="AQ121" s="141" t="str">
        <f t="shared" si="20"/>
        <v>박소연</v>
      </c>
      <c r="AR121" s="16">
        <v>42604</v>
      </c>
      <c r="AS121" s="16">
        <v>42605</v>
      </c>
      <c r="AT121" s="7">
        <v>42556</v>
      </c>
      <c r="AU121" s="14">
        <v>43267000</v>
      </c>
      <c r="AV121" s="16">
        <v>42614</v>
      </c>
      <c r="AW121" s="14">
        <f>SUM(AG121-AU121)</f>
        <v>18543000</v>
      </c>
      <c r="AX121" s="92"/>
      <c r="AY121" s="82"/>
      <c r="AZ121" s="92"/>
      <c r="BA121" s="82"/>
      <c r="BB121" s="92"/>
      <c r="BC121" s="82"/>
      <c r="BD121" s="92"/>
      <c r="BE121" s="82"/>
      <c r="BF121" s="92"/>
      <c r="BG121" s="82"/>
      <c r="BH121" s="92"/>
      <c r="BI121" s="82"/>
      <c r="BJ121" s="92"/>
      <c r="BK121" s="82"/>
      <c r="BL121" s="92"/>
      <c r="BM121" s="82"/>
      <c r="BN121" s="92"/>
      <c r="BO121" s="82"/>
      <c r="BP121" s="92"/>
      <c r="BQ121" s="82"/>
    </row>
    <row r="122" spans="1:69" ht="29.25" customHeight="1">
      <c r="A122" s="141">
        <v>115</v>
      </c>
      <c r="B122" s="137" t="s">
        <v>58</v>
      </c>
      <c r="C122" s="137" t="s">
        <v>237</v>
      </c>
      <c r="D122" s="1">
        <v>42545</v>
      </c>
      <c r="E122" s="137" t="s">
        <v>91</v>
      </c>
      <c r="F122" s="137" t="s">
        <v>60</v>
      </c>
      <c r="G122" s="140" t="s">
        <v>599</v>
      </c>
      <c r="H122" s="140" t="str">
        <f t="shared" si="17"/>
        <v>한국 웹톤 홍보집 및 한국만화영상진흥원 외국어 소개자료 제작</v>
      </c>
      <c r="I122" s="140" t="s">
        <v>600</v>
      </c>
      <c r="J122" s="18">
        <v>6950000</v>
      </c>
      <c r="K122" s="138"/>
      <c r="L122" s="140"/>
      <c r="M122" s="20"/>
      <c r="N122" s="137"/>
      <c r="O122" s="137"/>
      <c r="P122" s="137"/>
      <c r="Q122" s="137"/>
      <c r="R122" s="59"/>
      <c r="S122" s="40"/>
      <c r="T122" s="138"/>
      <c r="U122" s="140"/>
      <c r="V122" s="140"/>
      <c r="W122" s="140"/>
      <c r="X122" s="40"/>
      <c r="Y122" s="138"/>
      <c r="Z122" s="140" t="s">
        <v>601</v>
      </c>
      <c r="AA122" s="137" t="s">
        <v>602</v>
      </c>
      <c r="AB122" s="140" t="s">
        <v>603</v>
      </c>
      <c r="AC122" s="140"/>
      <c r="AD122" s="1">
        <v>42548</v>
      </c>
      <c r="AE122" s="1"/>
      <c r="AF122" s="1">
        <v>42573</v>
      </c>
      <c r="AG122" s="18">
        <v>6600000</v>
      </c>
      <c r="AH122" s="61">
        <f>SUM(AG122/J122)</f>
        <v>0.94964028776978415</v>
      </c>
      <c r="AI122" s="137"/>
      <c r="AJ122" s="48"/>
      <c r="AK122" s="137"/>
      <c r="AL122" s="137"/>
      <c r="AM122" s="137"/>
      <c r="AN122" s="139"/>
      <c r="AO122" s="137"/>
      <c r="AP122" s="14"/>
      <c r="AQ122" s="141" t="str">
        <f t="shared" si="20"/>
        <v>서희진</v>
      </c>
      <c r="AR122" s="16">
        <v>42566</v>
      </c>
      <c r="AS122" s="16">
        <v>42566</v>
      </c>
      <c r="AT122" s="7"/>
      <c r="AU122" s="14"/>
      <c r="AV122" s="16">
        <v>42577</v>
      </c>
      <c r="AW122" s="14">
        <f>SUM(AG122-AU122)</f>
        <v>6600000</v>
      </c>
      <c r="AX122" s="92"/>
      <c r="AY122" s="82"/>
      <c r="AZ122" s="92"/>
      <c r="BA122" s="82"/>
      <c r="BB122" s="92"/>
      <c r="BC122" s="82"/>
      <c r="BD122" s="92"/>
      <c r="BE122" s="82"/>
      <c r="BF122" s="92"/>
      <c r="BG122" s="82"/>
      <c r="BH122" s="92"/>
      <c r="BI122" s="82"/>
      <c r="BJ122" s="92"/>
      <c r="BK122" s="82"/>
      <c r="BL122" s="92"/>
      <c r="BM122" s="82"/>
      <c r="BN122" s="92"/>
      <c r="BO122" s="82"/>
      <c r="BP122" s="92"/>
      <c r="BQ122" s="82"/>
    </row>
    <row r="123" spans="1:69" ht="29.25" customHeight="1">
      <c r="A123" s="141">
        <v>116</v>
      </c>
      <c r="B123" s="137" t="s">
        <v>505</v>
      </c>
      <c r="C123" s="137" t="s">
        <v>146</v>
      </c>
      <c r="D123" s="1">
        <v>42544</v>
      </c>
      <c r="E123" s="137" t="s">
        <v>52</v>
      </c>
      <c r="F123" s="137" t="s">
        <v>60</v>
      </c>
      <c r="G123" s="140" t="s">
        <v>604</v>
      </c>
      <c r="H123" s="140" t="str">
        <f t="shared" si="17"/>
        <v>만화애니활용 지역활성화를 위한 만화카페 설치 용역</v>
      </c>
      <c r="I123" s="140" t="s">
        <v>605</v>
      </c>
      <c r="J123" s="18">
        <v>14575000</v>
      </c>
      <c r="K123" s="138"/>
      <c r="L123" s="140"/>
      <c r="M123" s="20"/>
      <c r="N123" s="137"/>
      <c r="O123" s="137"/>
      <c r="P123" s="137"/>
      <c r="Q123" s="137"/>
      <c r="R123" s="59"/>
      <c r="S123" s="40"/>
      <c r="T123" s="138"/>
      <c r="U123" s="140"/>
      <c r="V123" s="140"/>
      <c r="W123" s="140"/>
      <c r="X123" s="40"/>
      <c r="Y123" s="138"/>
      <c r="Z123" s="140" t="s">
        <v>305</v>
      </c>
      <c r="AA123" s="137" t="s">
        <v>306</v>
      </c>
      <c r="AB123" s="140" t="s">
        <v>367</v>
      </c>
      <c r="AC123" s="140"/>
      <c r="AD123" s="1">
        <v>42549</v>
      </c>
      <c r="AE123" s="1">
        <v>42549</v>
      </c>
      <c r="AF123" s="1">
        <v>42559</v>
      </c>
      <c r="AG123" s="18">
        <v>13420000</v>
      </c>
      <c r="AH123" s="61">
        <f>SUM(AG123/J123)</f>
        <v>0.92075471698113209</v>
      </c>
      <c r="AI123" s="137"/>
      <c r="AJ123" s="48"/>
      <c r="AK123" s="137"/>
      <c r="AL123" s="137"/>
      <c r="AM123" s="137"/>
      <c r="AN123" s="139"/>
      <c r="AO123" s="137"/>
      <c r="AP123" s="14"/>
      <c r="AQ123" s="141" t="str">
        <f t="shared" si="20"/>
        <v>이소현</v>
      </c>
      <c r="AR123" s="16">
        <v>42559</v>
      </c>
      <c r="AS123" s="16">
        <v>42564</v>
      </c>
      <c r="AT123" s="7"/>
      <c r="AU123" s="14"/>
      <c r="AV123" s="16">
        <v>42565</v>
      </c>
      <c r="AW123" s="14">
        <f>SUM(AG123-AU123)</f>
        <v>13420000</v>
      </c>
      <c r="AX123" s="92"/>
      <c r="AY123" s="82"/>
      <c r="AZ123" s="92"/>
      <c r="BA123" s="82"/>
      <c r="BB123" s="92"/>
      <c r="BC123" s="82"/>
      <c r="BD123" s="92"/>
      <c r="BE123" s="82"/>
      <c r="BF123" s="92"/>
      <c r="BG123" s="82"/>
      <c r="BH123" s="92"/>
      <c r="BI123" s="82"/>
      <c r="BJ123" s="92"/>
      <c r="BK123" s="82"/>
      <c r="BL123" s="92"/>
      <c r="BM123" s="82"/>
      <c r="BN123" s="92"/>
      <c r="BO123" s="82"/>
      <c r="BP123" s="92"/>
      <c r="BQ123" s="82"/>
    </row>
    <row r="124" spans="1:69" ht="29.25" customHeight="1">
      <c r="A124" s="141">
        <v>117</v>
      </c>
      <c r="B124" s="137" t="s">
        <v>393</v>
      </c>
      <c r="C124" s="137" t="s">
        <v>606</v>
      </c>
      <c r="D124" s="1">
        <v>42544</v>
      </c>
      <c r="E124" s="137" t="s">
        <v>52</v>
      </c>
      <c r="F124" s="137" t="s">
        <v>60</v>
      </c>
      <c r="G124" s="140" t="s">
        <v>622</v>
      </c>
      <c r="H124" s="140" t="str">
        <f t="shared" si="17"/>
        <v>제19회 부천국제만화축제 사전행사 '만끽' 페스티벌 운영 용역</v>
      </c>
      <c r="I124" s="140" t="s">
        <v>588</v>
      </c>
      <c r="J124" s="18">
        <v>10000000</v>
      </c>
      <c r="K124" s="138"/>
      <c r="L124" s="140"/>
      <c r="M124" s="20"/>
      <c r="N124" s="137"/>
      <c r="O124" s="137"/>
      <c r="P124" s="137"/>
      <c r="Q124" s="137"/>
      <c r="R124" s="59"/>
      <c r="S124" s="40"/>
      <c r="T124" s="138"/>
      <c r="U124" s="140"/>
      <c r="V124" s="140"/>
      <c r="W124" s="140"/>
      <c r="X124" s="40"/>
      <c r="Y124" s="138"/>
      <c r="Z124" s="140" t="s">
        <v>607</v>
      </c>
      <c r="AA124" s="137" t="s">
        <v>621</v>
      </c>
      <c r="AB124" s="140" t="s">
        <v>608</v>
      </c>
      <c r="AC124" s="140"/>
      <c r="AD124" s="1">
        <v>42549</v>
      </c>
      <c r="AE124" s="1">
        <v>42549</v>
      </c>
      <c r="AF124" s="1">
        <v>42594</v>
      </c>
      <c r="AG124" s="18">
        <v>9900000</v>
      </c>
      <c r="AH124" s="61">
        <f>SUM(AG124/J124)</f>
        <v>0.99</v>
      </c>
      <c r="AI124" s="137"/>
      <c r="AJ124" s="48"/>
      <c r="AK124" s="137"/>
      <c r="AL124" s="137"/>
      <c r="AM124" s="137"/>
      <c r="AN124" s="139"/>
      <c r="AO124" s="137"/>
      <c r="AP124" s="14"/>
      <c r="AQ124" s="141" t="str">
        <f t="shared" si="20"/>
        <v>한필호</v>
      </c>
      <c r="AR124" s="16">
        <v>42594</v>
      </c>
      <c r="AS124" s="16">
        <v>42601</v>
      </c>
      <c r="AT124" s="7">
        <v>42557</v>
      </c>
      <c r="AU124" s="14">
        <v>6900000</v>
      </c>
      <c r="AV124" s="16">
        <v>42608</v>
      </c>
      <c r="AW124" s="14">
        <f>SUM(AG124-AU124)</f>
        <v>3000000</v>
      </c>
      <c r="AX124" s="92"/>
      <c r="AY124" s="82"/>
      <c r="AZ124" s="92"/>
      <c r="BA124" s="82"/>
      <c r="BB124" s="92"/>
      <c r="BC124" s="82"/>
      <c r="BD124" s="92"/>
      <c r="BE124" s="82"/>
      <c r="BF124" s="92"/>
      <c r="BG124" s="82"/>
      <c r="BH124" s="92"/>
      <c r="BI124" s="82"/>
      <c r="BJ124" s="92"/>
      <c r="BK124" s="82"/>
      <c r="BL124" s="92"/>
      <c r="BM124" s="82"/>
      <c r="BN124" s="92"/>
      <c r="BO124" s="82"/>
      <c r="BP124" s="92"/>
      <c r="BQ124" s="82"/>
    </row>
    <row r="125" spans="1:69" ht="29.25" customHeight="1">
      <c r="A125" s="141">
        <v>118</v>
      </c>
      <c r="B125" s="137" t="s">
        <v>201</v>
      </c>
      <c r="C125" s="137" t="s">
        <v>354</v>
      </c>
      <c r="D125" s="1">
        <v>42501</v>
      </c>
      <c r="E125" s="137" t="s">
        <v>52</v>
      </c>
      <c r="F125" s="137" t="s">
        <v>624</v>
      </c>
      <c r="G125" s="140" t="s">
        <v>625</v>
      </c>
      <c r="H125" s="140" t="str">
        <f t="shared" si="17"/>
        <v>2016 만화창작인력 실태조사 연구 용역</v>
      </c>
      <c r="I125" s="140" t="s">
        <v>458</v>
      </c>
      <c r="J125" s="18">
        <v>50000000</v>
      </c>
      <c r="K125" s="138">
        <v>42506</v>
      </c>
      <c r="L125" s="140"/>
      <c r="M125" s="20"/>
      <c r="N125" s="137" t="s">
        <v>116</v>
      </c>
      <c r="O125" s="137"/>
      <c r="P125" s="137" t="s">
        <v>118</v>
      </c>
      <c r="Q125" s="137" t="s">
        <v>574</v>
      </c>
      <c r="R125" s="59">
        <v>50000000</v>
      </c>
      <c r="S125" s="59">
        <v>50000000</v>
      </c>
      <c r="T125" s="138">
        <v>42516</v>
      </c>
      <c r="U125" s="140">
        <v>3</v>
      </c>
      <c r="V125" s="140" t="s">
        <v>626</v>
      </c>
      <c r="W125" s="140" t="s">
        <v>627</v>
      </c>
      <c r="X125" s="40">
        <v>46000000</v>
      </c>
      <c r="Y125" s="138">
        <v>42516</v>
      </c>
      <c r="Z125" s="140" t="s">
        <v>626</v>
      </c>
      <c r="AA125" s="137" t="s">
        <v>628</v>
      </c>
      <c r="AB125" s="140" t="s">
        <v>627</v>
      </c>
      <c r="AC125" s="140">
        <v>1</v>
      </c>
      <c r="AD125" s="1">
        <v>42550</v>
      </c>
      <c r="AE125" s="1">
        <v>42550</v>
      </c>
      <c r="AF125" s="1">
        <v>42704</v>
      </c>
      <c r="AG125" s="18">
        <v>46000000</v>
      </c>
      <c r="AH125" s="61">
        <f>SUM(AG125/S125)</f>
        <v>0.92</v>
      </c>
      <c r="AI125" s="137"/>
      <c r="AJ125" s="48"/>
      <c r="AK125" s="137"/>
      <c r="AL125" s="137"/>
      <c r="AM125" s="137"/>
      <c r="AN125" s="139"/>
      <c r="AO125" s="137"/>
      <c r="AP125" s="14"/>
      <c r="AQ125" s="141" t="str">
        <f t="shared" si="20"/>
        <v>김보금</v>
      </c>
      <c r="AR125" s="16"/>
      <c r="AS125" s="16"/>
      <c r="AT125" s="7">
        <v>42584</v>
      </c>
      <c r="AU125" s="14">
        <v>31830000</v>
      </c>
      <c r="AV125" s="16"/>
      <c r="AW125" s="14"/>
      <c r="AX125" s="92"/>
      <c r="AY125" s="82"/>
      <c r="AZ125" s="92"/>
      <c r="BA125" s="82"/>
      <c r="BB125" s="92"/>
      <c r="BC125" s="82"/>
      <c r="BD125" s="92"/>
      <c r="BE125" s="82"/>
      <c r="BF125" s="92"/>
      <c r="BG125" s="82"/>
      <c r="BH125" s="92"/>
      <c r="BI125" s="82"/>
      <c r="BJ125" s="92"/>
      <c r="BK125" s="82"/>
      <c r="BL125" s="92"/>
      <c r="BM125" s="82"/>
      <c r="BN125" s="92"/>
      <c r="BO125" s="82"/>
      <c r="BP125" s="92"/>
      <c r="BQ125" s="82"/>
    </row>
    <row r="126" spans="1:69" ht="29.25" customHeight="1">
      <c r="A126" s="141">
        <v>119</v>
      </c>
      <c r="B126" s="137" t="s">
        <v>153</v>
      </c>
      <c r="C126" s="137" t="s">
        <v>253</v>
      </c>
      <c r="D126" s="1">
        <v>42552</v>
      </c>
      <c r="E126" s="137" t="s">
        <v>91</v>
      </c>
      <c r="F126" s="137" t="s">
        <v>60</v>
      </c>
      <c r="G126" s="140" t="s">
        <v>642</v>
      </c>
      <c r="H126" s="140" t="str">
        <f t="shared" si="17"/>
        <v>2016 우리원 언론홍보를 위한 연감 구입</v>
      </c>
      <c r="I126" s="140" t="s">
        <v>643</v>
      </c>
      <c r="J126" s="18">
        <v>180000</v>
      </c>
      <c r="K126" s="138"/>
      <c r="L126" s="140"/>
      <c r="M126" s="20"/>
      <c r="N126" s="137"/>
      <c r="O126" s="137"/>
      <c r="P126" s="137"/>
      <c r="Q126" s="137"/>
      <c r="R126" s="59"/>
      <c r="S126" s="59"/>
      <c r="T126" s="138"/>
      <c r="U126" s="140"/>
      <c r="V126" s="140"/>
      <c r="W126" s="140"/>
      <c r="X126" s="40"/>
      <c r="Y126" s="138"/>
      <c r="Z126" s="140" t="s">
        <v>644</v>
      </c>
      <c r="AA126" s="137" t="s">
        <v>645</v>
      </c>
      <c r="AB126" s="140" t="s">
        <v>646</v>
      </c>
      <c r="AC126" s="140"/>
      <c r="AD126" s="1">
        <v>42552</v>
      </c>
      <c r="AE126" s="1"/>
      <c r="AF126" s="1">
        <v>42555</v>
      </c>
      <c r="AG126" s="18">
        <v>180000</v>
      </c>
      <c r="AH126" s="61">
        <f>SUM(AG126/J126)</f>
        <v>1</v>
      </c>
      <c r="AI126" s="137"/>
      <c r="AJ126" s="48"/>
      <c r="AK126" s="137"/>
      <c r="AL126" s="137"/>
      <c r="AM126" s="137"/>
      <c r="AN126" s="139"/>
      <c r="AO126" s="137"/>
      <c r="AP126" s="14"/>
      <c r="AQ126" s="141" t="str">
        <f t="shared" si="20"/>
        <v>이효재</v>
      </c>
      <c r="AR126" s="16">
        <v>42555</v>
      </c>
      <c r="AS126" s="16">
        <v>42555</v>
      </c>
      <c r="AT126" s="7"/>
      <c r="AU126" s="14"/>
      <c r="AV126" s="16">
        <v>42563</v>
      </c>
      <c r="AW126" s="14">
        <f>SUM(AG126-AU126)</f>
        <v>180000</v>
      </c>
      <c r="AX126" s="92"/>
      <c r="AY126" s="82"/>
      <c r="AZ126" s="92"/>
      <c r="BA126" s="82"/>
      <c r="BB126" s="92"/>
      <c r="BC126" s="82"/>
      <c r="BD126" s="92"/>
      <c r="BE126" s="82"/>
      <c r="BF126" s="92"/>
      <c r="BG126" s="82"/>
      <c r="BH126" s="92"/>
      <c r="BI126" s="82"/>
      <c r="BJ126" s="92"/>
      <c r="BK126" s="82"/>
      <c r="BL126" s="92"/>
      <c r="BM126" s="82"/>
      <c r="BN126" s="92"/>
      <c r="BO126" s="82"/>
      <c r="BP126" s="92"/>
      <c r="BQ126" s="82"/>
    </row>
    <row r="127" spans="1:69" ht="29.25" customHeight="1">
      <c r="A127" s="141">
        <v>120</v>
      </c>
      <c r="B127" s="137" t="s">
        <v>139</v>
      </c>
      <c r="C127" s="137" t="s">
        <v>318</v>
      </c>
      <c r="D127" s="1">
        <v>42501</v>
      </c>
      <c r="E127" s="137" t="s">
        <v>52</v>
      </c>
      <c r="F127" s="137" t="s">
        <v>269</v>
      </c>
      <c r="G127" s="140" t="s">
        <v>630</v>
      </c>
      <c r="H127" s="140" t="str">
        <f t="shared" si="17"/>
        <v>2016년 한국만화박물관 소장품 해제 연구 용역</v>
      </c>
      <c r="I127" s="140" t="s">
        <v>631</v>
      </c>
      <c r="J127" s="18">
        <v>15000000</v>
      </c>
      <c r="K127" s="138">
        <v>42543</v>
      </c>
      <c r="L127" s="140" t="s">
        <v>577</v>
      </c>
      <c r="M127" s="20">
        <v>0.9</v>
      </c>
      <c r="N127" s="137" t="s">
        <v>242</v>
      </c>
      <c r="O127" s="137" t="s">
        <v>117</v>
      </c>
      <c r="P127" s="137" t="s">
        <v>118</v>
      </c>
      <c r="Q127" s="137" t="s">
        <v>275</v>
      </c>
      <c r="R127" s="59">
        <v>15000000</v>
      </c>
      <c r="S127" s="40">
        <v>14839925</v>
      </c>
      <c r="T127" s="138">
        <v>42548</v>
      </c>
      <c r="U127" s="140">
        <v>2</v>
      </c>
      <c r="V127" s="140" t="s">
        <v>543</v>
      </c>
      <c r="W127" s="140" t="s">
        <v>544</v>
      </c>
      <c r="X127" s="40">
        <v>13500000</v>
      </c>
      <c r="Y127" s="138">
        <v>42544</v>
      </c>
      <c r="Z127" s="140" t="s">
        <v>543</v>
      </c>
      <c r="AA127" s="137" t="s">
        <v>545</v>
      </c>
      <c r="AB127" s="140" t="s">
        <v>544</v>
      </c>
      <c r="AC127" s="140">
        <v>1</v>
      </c>
      <c r="AD127" s="1">
        <v>42555</v>
      </c>
      <c r="AE127" s="1">
        <v>42555</v>
      </c>
      <c r="AF127" s="1">
        <v>42716</v>
      </c>
      <c r="AG127" s="18">
        <v>13500000</v>
      </c>
      <c r="AH127" s="61">
        <f>SUM(AG127/S127)</f>
        <v>0.90970810162450277</v>
      </c>
      <c r="AI127" s="137"/>
      <c r="AJ127" s="48"/>
      <c r="AK127" s="137"/>
      <c r="AL127" s="137"/>
      <c r="AM127" s="137"/>
      <c r="AN127" s="139"/>
      <c r="AO127" s="137"/>
      <c r="AP127" s="14"/>
      <c r="AQ127" s="141" t="str">
        <f t="shared" si="20"/>
        <v>심리나</v>
      </c>
      <c r="AR127" s="16"/>
      <c r="AS127" s="16"/>
      <c r="AT127" s="7"/>
      <c r="AU127" s="14"/>
      <c r="AV127" s="16"/>
      <c r="AW127" s="14"/>
      <c r="AX127" s="92"/>
      <c r="AY127" s="82"/>
      <c r="AZ127" s="92"/>
      <c r="BA127" s="82"/>
      <c r="BB127" s="92"/>
      <c r="BC127" s="82"/>
      <c r="BD127" s="92"/>
      <c r="BE127" s="82"/>
      <c r="BF127" s="92"/>
      <c r="BG127" s="82"/>
      <c r="BH127" s="92"/>
      <c r="BI127" s="82"/>
      <c r="BJ127" s="92"/>
      <c r="BK127" s="82"/>
      <c r="BL127" s="92"/>
      <c r="BM127" s="82"/>
      <c r="BN127" s="92"/>
      <c r="BO127" s="82"/>
      <c r="BP127" s="92"/>
      <c r="BQ127" s="82"/>
    </row>
    <row r="128" spans="1:69" ht="29.25" customHeight="1">
      <c r="A128" s="141">
        <v>121</v>
      </c>
      <c r="B128" s="137" t="s">
        <v>58</v>
      </c>
      <c r="C128" s="137" t="s">
        <v>237</v>
      </c>
      <c r="D128" s="1">
        <v>42494</v>
      </c>
      <c r="E128" s="137" t="s">
        <v>52</v>
      </c>
      <c r="F128" s="137" t="s">
        <v>279</v>
      </c>
      <c r="G128" s="140" t="s">
        <v>657</v>
      </c>
      <c r="H128" s="140" t="str">
        <f t="shared" si="17"/>
        <v>2016공공브랜드 만화창작 지원사업 관리 및 결과물 제작 배포 용역</v>
      </c>
      <c r="I128" s="140" t="s">
        <v>658</v>
      </c>
      <c r="J128" s="18">
        <v>38500000</v>
      </c>
      <c r="K128" s="138"/>
      <c r="L128" s="140"/>
      <c r="M128" s="20"/>
      <c r="N128" s="137"/>
      <c r="O128" s="137"/>
      <c r="P128" s="137"/>
      <c r="Q128" s="137"/>
      <c r="R128" s="59"/>
      <c r="S128" s="40"/>
      <c r="T128" s="138"/>
      <c r="U128" s="140"/>
      <c r="V128" s="140"/>
      <c r="W128" s="140"/>
      <c r="X128" s="40"/>
      <c r="Y128" s="138"/>
      <c r="Z128" s="140" t="s">
        <v>158</v>
      </c>
      <c r="AA128" s="137" t="s">
        <v>159</v>
      </c>
      <c r="AB128" s="140" t="s">
        <v>160</v>
      </c>
      <c r="AC128" s="140"/>
      <c r="AD128" s="1">
        <v>42562</v>
      </c>
      <c r="AE128" s="1">
        <v>42562</v>
      </c>
      <c r="AF128" s="1">
        <v>42916</v>
      </c>
      <c r="AG128" s="18">
        <v>38000000</v>
      </c>
      <c r="AH128" s="61">
        <f t="shared" ref="AH128:AH141" si="21">SUM(AG128/J128)</f>
        <v>0.98701298701298701</v>
      </c>
      <c r="AI128" s="137"/>
      <c r="AJ128" s="48"/>
      <c r="AK128" s="137"/>
      <c r="AL128" s="137"/>
      <c r="AM128" s="137"/>
      <c r="AN128" s="139"/>
      <c r="AO128" s="137"/>
      <c r="AP128" s="14"/>
      <c r="AQ128" s="141" t="str">
        <f t="shared" si="20"/>
        <v>서희진</v>
      </c>
      <c r="AR128" s="16"/>
      <c r="AS128" s="16"/>
      <c r="AT128" s="7">
        <v>42591</v>
      </c>
      <c r="AU128" s="14">
        <v>21547210</v>
      </c>
      <c r="AV128" s="16"/>
      <c r="AW128" s="14"/>
      <c r="AX128" s="92"/>
      <c r="AY128" s="82"/>
      <c r="AZ128" s="92"/>
      <c r="BA128" s="82"/>
      <c r="BB128" s="92"/>
      <c r="BC128" s="82"/>
      <c r="BD128" s="92"/>
      <c r="BE128" s="82"/>
      <c r="BF128" s="92"/>
      <c r="BG128" s="82"/>
      <c r="BH128" s="92"/>
      <c r="BI128" s="82"/>
      <c r="BJ128" s="92"/>
      <c r="BK128" s="82"/>
      <c r="BL128" s="92"/>
      <c r="BM128" s="82"/>
      <c r="BN128" s="92"/>
      <c r="BO128" s="82"/>
      <c r="BP128" s="92"/>
      <c r="BQ128" s="82"/>
    </row>
    <row r="129" spans="1:69" ht="29.25" customHeight="1">
      <c r="A129" s="141">
        <v>122</v>
      </c>
      <c r="B129" s="137" t="s">
        <v>201</v>
      </c>
      <c r="C129" s="137" t="s">
        <v>414</v>
      </c>
      <c r="D129" s="1">
        <v>42551</v>
      </c>
      <c r="E129" s="137" t="s">
        <v>52</v>
      </c>
      <c r="F129" s="137" t="s">
        <v>60</v>
      </c>
      <c r="G129" s="140" t="s">
        <v>648</v>
      </c>
      <c r="H129" s="140" t="str">
        <f t="shared" si="17"/>
        <v>제14회 대한민국창작만화공모전 수상작품집 제작</v>
      </c>
      <c r="I129" s="140" t="s">
        <v>649</v>
      </c>
      <c r="J129" s="18">
        <v>6840600</v>
      </c>
      <c r="K129" s="138"/>
      <c r="L129" s="140"/>
      <c r="M129" s="20"/>
      <c r="N129" s="137"/>
      <c r="O129" s="137"/>
      <c r="P129" s="137"/>
      <c r="Q129" s="137"/>
      <c r="R129" s="59"/>
      <c r="S129" s="40"/>
      <c r="T129" s="138"/>
      <c r="U129" s="140"/>
      <c r="V129" s="140"/>
      <c r="W129" s="140"/>
      <c r="X129" s="40"/>
      <c r="Y129" s="138"/>
      <c r="Z129" s="140" t="s">
        <v>250</v>
      </c>
      <c r="AA129" s="137" t="s">
        <v>251</v>
      </c>
      <c r="AB129" s="140" t="s">
        <v>252</v>
      </c>
      <c r="AC129" s="140"/>
      <c r="AD129" s="1">
        <v>42563</v>
      </c>
      <c r="AE129" s="1"/>
      <c r="AF129" s="1">
        <v>42592</v>
      </c>
      <c r="AG129" s="18">
        <v>5999400</v>
      </c>
      <c r="AH129" s="61">
        <f t="shared" si="21"/>
        <v>0.87702833084817122</v>
      </c>
      <c r="AI129" s="137"/>
      <c r="AJ129" s="48"/>
      <c r="AK129" s="137"/>
      <c r="AL129" s="137"/>
      <c r="AM129" s="137"/>
      <c r="AN129" s="139"/>
      <c r="AO129" s="137"/>
      <c r="AP129" s="14"/>
      <c r="AQ129" s="141" t="str">
        <f t="shared" si="20"/>
        <v>심현필</v>
      </c>
      <c r="AR129" s="16">
        <v>42592</v>
      </c>
      <c r="AS129" s="16">
        <v>42592</v>
      </c>
      <c r="AT129" s="7"/>
      <c r="AU129" s="14"/>
      <c r="AV129" s="16">
        <v>42598</v>
      </c>
      <c r="AW129" s="14">
        <f t="shared" ref="AW129:AW141" si="22">SUM(AG129-AU129)</f>
        <v>5999400</v>
      </c>
      <c r="AX129" s="92"/>
      <c r="AY129" s="82"/>
      <c r="AZ129" s="92"/>
      <c r="BA129" s="82"/>
      <c r="BB129" s="92"/>
      <c r="BC129" s="82"/>
      <c r="BD129" s="92"/>
      <c r="BE129" s="82"/>
      <c r="BF129" s="92"/>
      <c r="BG129" s="82"/>
      <c r="BH129" s="92"/>
      <c r="BI129" s="82"/>
      <c r="BJ129" s="92"/>
      <c r="BK129" s="82"/>
      <c r="BL129" s="92"/>
      <c r="BM129" s="82"/>
      <c r="BN129" s="92"/>
      <c r="BO129" s="82"/>
      <c r="BP129" s="92"/>
      <c r="BQ129" s="82"/>
    </row>
    <row r="130" spans="1:69" ht="29.25" customHeight="1">
      <c r="A130" s="141">
        <v>123</v>
      </c>
      <c r="B130" s="137" t="s">
        <v>58</v>
      </c>
      <c r="C130" s="137" t="s">
        <v>650</v>
      </c>
      <c r="D130" s="1">
        <v>42557</v>
      </c>
      <c r="E130" s="137" t="s">
        <v>52</v>
      </c>
      <c r="F130" s="137" t="s">
        <v>60</v>
      </c>
      <c r="G130" s="140" t="s">
        <v>651</v>
      </c>
      <c r="H130" s="140" t="str">
        <f t="shared" si="17"/>
        <v>2016한국국제만화마켓 및 글로벌 만화도시 네트워크 행사 시설물 설치 및 홍보물 제작 용역</v>
      </c>
      <c r="I130" s="140" t="s">
        <v>652</v>
      </c>
      <c r="J130" s="18">
        <v>19058490</v>
      </c>
      <c r="K130" s="138"/>
      <c r="L130" s="140"/>
      <c r="M130" s="20"/>
      <c r="N130" s="137"/>
      <c r="O130" s="137"/>
      <c r="P130" s="137"/>
      <c r="Q130" s="137"/>
      <c r="R130" s="59"/>
      <c r="S130" s="40"/>
      <c r="T130" s="138"/>
      <c r="U130" s="140"/>
      <c r="V130" s="140"/>
      <c r="W130" s="140"/>
      <c r="X130" s="40"/>
      <c r="Y130" s="138"/>
      <c r="Z130" s="140" t="s">
        <v>653</v>
      </c>
      <c r="AA130" s="137" t="s">
        <v>654</v>
      </c>
      <c r="AB130" s="140" t="s">
        <v>655</v>
      </c>
      <c r="AC130" s="140"/>
      <c r="AD130" s="1">
        <v>42563</v>
      </c>
      <c r="AE130" s="1">
        <v>42563</v>
      </c>
      <c r="AF130" s="1">
        <v>42601</v>
      </c>
      <c r="AG130" s="18">
        <v>18675000</v>
      </c>
      <c r="AH130" s="61">
        <f t="shared" si="21"/>
        <v>0.97987825898064329</v>
      </c>
      <c r="AI130" s="137"/>
      <c r="AJ130" s="48"/>
      <c r="AK130" s="137"/>
      <c r="AL130" s="137"/>
      <c r="AM130" s="137"/>
      <c r="AN130" s="139"/>
      <c r="AO130" s="137"/>
      <c r="AP130" s="14"/>
      <c r="AQ130" s="141" t="str">
        <f t="shared" si="20"/>
        <v>김지윤</v>
      </c>
      <c r="AR130" s="16">
        <v>42586</v>
      </c>
      <c r="AS130" s="16">
        <v>42587</v>
      </c>
      <c r="AT130" s="7"/>
      <c r="AU130" s="14"/>
      <c r="AV130" s="16">
        <v>42598</v>
      </c>
      <c r="AW130" s="14">
        <f t="shared" si="22"/>
        <v>18675000</v>
      </c>
      <c r="AX130" s="92"/>
      <c r="AY130" s="82"/>
      <c r="AZ130" s="92"/>
      <c r="BA130" s="82"/>
      <c r="BB130" s="92"/>
      <c r="BC130" s="82"/>
      <c r="BD130" s="92"/>
      <c r="BE130" s="82"/>
      <c r="BF130" s="92"/>
      <c r="BG130" s="82"/>
      <c r="BH130" s="92"/>
      <c r="BI130" s="82"/>
      <c r="BJ130" s="92"/>
      <c r="BK130" s="82"/>
      <c r="BL130" s="92"/>
      <c r="BM130" s="82"/>
      <c r="BN130" s="92"/>
      <c r="BO130" s="82"/>
      <c r="BP130" s="92"/>
      <c r="BQ130" s="82"/>
    </row>
    <row r="131" spans="1:69" ht="29.25" customHeight="1">
      <c r="A131" s="141">
        <v>124</v>
      </c>
      <c r="B131" s="137" t="s">
        <v>58</v>
      </c>
      <c r="C131" s="137" t="s">
        <v>650</v>
      </c>
      <c r="D131" s="1">
        <v>42557</v>
      </c>
      <c r="E131" s="137" t="s">
        <v>52</v>
      </c>
      <c r="F131" s="137" t="s">
        <v>60</v>
      </c>
      <c r="G131" s="140" t="s">
        <v>656</v>
      </c>
      <c r="H131" s="140" t="str">
        <f t="shared" si="17"/>
        <v>2016한국국제만화마켓 및 글로벌 만화도시 네트워크 행사 운영 용역</v>
      </c>
      <c r="I131" s="140" t="s">
        <v>507</v>
      </c>
      <c r="J131" s="18">
        <v>20636000</v>
      </c>
      <c r="K131" s="138"/>
      <c r="L131" s="140"/>
      <c r="M131" s="20"/>
      <c r="N131" s="137"/>
      <c r="O131" s="137"/>
      <c r="P131" s="137"/>
      <c r="Q131" s="137"/>
      <c r="R131" s="59"/>
      <c r="S131" s="40"/>
      <c r="T131" s="138"/>
      <c r="U131" s="140"/>
      <c r="V131" s="140"/>
      <c r="W131" s="140"/>
      <c r="X131" s="40"/>
      <c r="Y131" s="138"/>
      <c r="Z131" s="140" t="s">
        <v>150</v>
      </c>
      <c r="AA131" s="137" t="s">
        <v>151</v>
      </c>
      <c r="AB131" s="140" t="s">
        <v>152</v>
      </c>
      <c r="AC131" s="140"/>
      <c r="AD131" s="1">
        <v>42563</v>
      </c>
      <c r="AE131" s="1">
        <v>42563</v>
      </c>
      <c r="AF131" s="1">
        <v>42601</v>
      </c>
      <c r="AG131" s="18">
        <v>19389100</v>
      </c>
      <c r="AH131" s="61">
        <f t="shared" si="21"/>
        <v>0.93957646830781161</v>
      </c>
      <c r="AI131" s="137"/>
      <c r="AJ131" s="48"/>
      <c r="AK131" s="137"/>
      <c r="AL131" s="137"/>
      <c r="AM131" s="137"/>
      <c r="AN131" s="139"/>
      <c r="AO131" s="137"/>
      <c r="AP131" s="14"/>
      <c r="AQ131" s="141" t="str">
        <f t="shared" si="20"/>
        <v>김지윤</v>
      </c>
      <c r="AR131" s="16">
        <v>42586</v>
      </c>
      <c r="AS131" s="16">
        <v>42587</v>
      </c>
      <c r="AT131" s="7"/>
      <c r="AU131" s="14"/>
      <c r="AV131" s="16">
        <v>42594</v>
      </c>
      <c r="AW131" s="14">
        <f t="shared" si="22"/>
        <v>19389100</v>
      </c>
      <c r="AX131" s="92"/>
      <c r="AY131" s="82"/>
      <c r="AZ131" s="92"/>
      <c r="BA131" s="82"/>
      <c r="BB131" s="92"/>
      <c r="BC131" s="82"/>
      <c r="BD131" s="92"/>
      <c r="BE131" s="82"/>
      <c r="BF131" s="92"/>
      <c r="BG131" s="82"/>
      <c r="BH131" s="92"/>
      <c r="BI131" s="82"/>
      <c r="BJ131" s="92"/>
      <c r="BK131" s="82"/>
      <c r="BL131" s="92"/>
      <c r="BM131" s="82"/>
      <c r="BN131" s="92"/>
      <c r="BO131" s="82"/>
      <c r="BP131" s="92"/>
      <c r="BQ131" s="82"/>
    </row>
    <row r="132" spans="1:69" ht="29.25" customHeight="1">
      <c r="A132" s="141">
        <v>125</v>
      </c>
      <c r="B132" s="137" t="s">
        <v>58</v>
      </c>
      <c r="C132" s="137" t="s">
        <v>650</v>
      </c>
      <c r="D132" s="1">
        <v>42557</v>
      </c>
      <c r="E132" s="137" t="s">
        <v>52</v>
      </c>
      <c r="F132" s="137" t="s">
        <v>60</v>
      </c>
      <c r="G132" s="140" t="s">
        <v>741</v>
      </c>
      <c r="H132" s="140" t="str">
        <f t="shared" si="17"/>
        <v>2016한국국제만화마켓 및 글로벌 만화도시 네트워크 행사 통역 용역</v>
      </c>
      <c r="I132" s="140" t="s">
        <v>659</v>
      </c>
      <c r="J132" s="18">
        <v>21252000</v>
      </c>
      <c r="K132" s="138"/>
      <c r="L132" s="140"/>
      <c r="M132" s="140"/>
      <c r="N132" s="137"/>
      <c r="O132" s="137"/>
      <c r="P132" s="137"/>
      <c r="Q132" s="137"/>
      <c r="R132" s="59"/>
      <c r="S132" s="40"/>
      <c r="T132" s="138"/>
      <c r="U132" s="140"/>
      <c r="V132" s="140"/>
      <c r="W132" s="140"/>
      <c r="X132" s="40"/>
      <c r="Y132" s="138"/>
      <c r="Z132" s="140" t="s">
        <v>498</v>
      </c>
      <c r="AA132" s="137" t="s">
        <v>499</v>
      </c>
      <c r="AB132" s="140" t="s">
        <v>323</v>
      </c>
      <c r="AC132" s="140"/>
      <c r="AD132" s="1">
        <v>42563</v>
      </c>
      <c r="AE132" s="1">
        <v>42563</v>
      </c>
      <c r="AF132" s="1">
        <v>42601</v>
      </c>
      <c r="AG132" s="18">
        <v>19228000</v>
      </c>
      <c r="AH132" s="61">
        <f t="shared" si="21"/>
        <v>0.90476190476190477</v>
      </c>
      <c r="AI132" s="137"/>
      <c r="AJ132" s="48"/>
      <c r="AK132" s="137"/>
      <c r="AL132" s="137"/>
      <c r="AM132" s="137"/>
      <c r="AN132" s="139"/>
      <c r="AO132" s="137"/>
      <c r="AP132" s="14"/>
      <c r="AQ132" s="141" t="s">
        <v>237</v>
      </c>
      <c r="AR132" s="16">
        <v>42601</v>
      </c>
      <c r="AS132" s="16">
        <v>42601</v>
      </c>
      <c r="AT132" s="7"/>
      <c r="AU132" s="14"/>
      <c r="AV132" s="16">
        <v>42607</v>
      </c>
      <c r="AW132" s="14">
        <f t="shared" si="22"/>
        <v>19228000</v>
      </c>
      <c r="AX132" s="16"/>
      <c r="AY132" s="84"/>
      <c r="AZ132" s="92"/>
      <c r="BA132" s="82"/>
      <c r="BB132" s="92"/>
      <c r="BC132" s="82"/>
      <c r="BD132" s="92"/>
      <c r="BE132" s="82"/>
      <c r="BF132" s="92"/>
      <c r="BG132" s="82"/>
      <c r="BH132" s="92"/>
      <c r="BI132" s="82"/>
      <c r="BJ132" s="92"/>
      <c r="BK132" s="82"/>
      <c r="BL132" s="92"/>
      <c r="BM132" s="82"/>
      <c r="BN132" s="92"/>
      <c r="BO132" s="82"/>
      <c r="BP132" s="92"/>
      <c r="BQ132" s="82"/>
    </row>
    <row r="133" spans="1:69" ht="29.25" customHeight="1">
      <c r="A133" s="141">
        <v>126</v>
      </c>
      <c r="B133" s="137" t="s">
        <v>201</v>
      </c>
      <c r="C133" s="137" t="s">
        <v>354</v>
      </c>
      <c r="D133" s="1">
        <v>42543</v>
      </c>
      <c r="E133" s="137" t="s">
        <v>91</v>
      </c>
      <c r="F133" s="137" t="s">
        <v>60</v>
      </c>
      <c r="G133" s="140" t="s">
        <v>660</v>
      </c>
      <c r="H133" s="140" t="str">
        <f t="shared" si="17"/>
        <v>K-Comiocs아카데미교육소프트웨어(스캐치업)구입</v>
      </c>
      <c r="I133" s="140" t="s">
        <v>661</v>
      </c>
      <c r="J133" s="18">
        <v>5298300</v>
      </c>
      <c r="K133" s="138"/>
      <c r="L133" s="140"/>
      <c r="M133" s="20"/>
      <c r="N133" s="137"/>
      <c r="O133" s="137"/>
      <c r="P133" s="137"/>
      <c r="Q133" s="137"/>
      <c r="R133" s="59"/>
      <c r="S133" s="40"/>
      <c r="T133" s="138"/>
      <c r="U133" s="140"/>
      <c r="V133" s="140"/>
      <c r="W133" s="140"/>
      <c r="X133" s="40"/>
      <c r="Y133" s="138"/>
      <c r="Z133" s="140" t="s">
        <v>163</v>
      </c>
      <c r="AA133" s="137" t="s">
        <v>164</v>
      </c>
      <c r="AB133" s="140" t="s">
        <v>165</v>
      </c>
      <c r="AC133" s="140"/>
      <c r="AD133" s="1">
        <v>42564</v>
      </c>
      <c r="AE133" s="1"/>
      <c r="AF133" s="1">
        <v>42583</v>
      </c>
      <c r="AG133" s="18">
        <v>5208000</v>
      </c>
      <c r="AH133" s="61">
        <f t="shared" si="21"/>
        <v>0.98295679746333731</v>
      </c>
      <c r="AI133" s="137"/>
      <c r="AJ133" s="48"/>
      <c r="AK133" s="137"/>
      <c r="AL133" s="137"/>
      <c r="AM133" s="137"/>
      <c r="AN133" s="139"/>
      <c r="AO133" s="137"/>
      <c r="AP133" s="14"/>
      <c r="AQ133" s="141" t="str">
        <f t="shared" ref="AQ133:AQ189" si="23">C133</f>
        <v>김보금</v>
      </c>
      <c r="AR133" s="16">
        <v>42583</v>
      </c>
      <c r="AS133" s="16">
        <v>42583</v>
      </c>
      <c r="AT133" s="7"/>
      <c r="AU133" s="14"/>
      <c r="AV133" s="16">
        <v>42587</v>
      </c>
      <c r="AW133" s="14">
        <f t="shared" si="22"/>
        <v>5208000</v>
      </c>
      <c r="AX133" s="16"/>
      <c r="AY133" s="84"/>
      <c r="AZ133" s="16"/>
      <c r="BA133" s="84"/>
      <c r="BB133" s="16"/>
      <c r="BC133" s="84"/>
      <c r="BD133" s="16"/>
      <c r="BE133" s="84"/>
      <c r="BF133" s="16"/>
      <c r="BG133" s="84"/>
      <c r="BH133" s="16"/>
      <c r="BI133" s="84"/>
      <c r="BJ133" s="16"/>
      <c r="BK133" s="84"/>
      <c r="BL133" s="16"/>
      <c r="BM133" s="84"/>
      <c r="BN133" s="16"/>
      <c r="BO133" s="84"/>
      <c r="BP133" s="16"/>
      <c r="BQ133" s="84"/>
    </row>
    <row r="134" spans="1:69" ht="29.25" customHeight="1">
      <c r="A134" s="141">
        <v>127</v>
      </c>
      <c r="B134" s="137" t="s">
        <v>83</v>
      </c>
      <c r="C134" s="137" t="s">
        <v>84</v>
      </c>
      <c r="D134" s="1">
        <v>42553</v>
      </c>
      <c r="E134" s="137" t="s">
        <v>91</v>
      </c>
      <c r="F134" s="137" t="s">
        <v>60</v>
      </c>
      <c r="G134" s="140" t="s">
        <v>662</v>
      </c>
      <c r="H134" s="140" t="str">
        <f t="shared" si="17"/>
        <v>한국만화박물관 상설체험 교구재(텀블러)구입</v>
      </c>
      <c r="I134" s="140" t="s">
        <v>663</v>
      </c>
      <c r="J134" s="18">
        <v>11790900</v>
      </c>
      <c r="K134" s="138"/>
      <c r="L134" s="140"/>
      <c r="M134" s="20"/>
      <c r="N134" s="137"/>
      <c r="O134" s="137"/>
      <c r="P134" s="137"/>
      <c r="Q134" s="137"/>
      <c r="R134" s="59"/>
      <c r="S134" s="40"/>
      <c r="T134" s="138"/>
      <c r="U134" s="140"/>
      <c r="V134" s="140"/>
      <c r="W134" s="140"/>
      <c r="X134" s="40"/>
      <c r="Y134" s="138"/>
      <c r="Z134" s="140" t="s">
        <v>664</v>
      </c>
      <c r="AA134" s="137" t="s">
        <v>665</v>
      </c>
      <c r="AB134" s="140" t="s">
        <v>666</v>
      </c>
      <c r="AC134" s="140"/>
      <c r="AD134" s="1">
        <v>42564</v>
      </c>
      <c r="AE134" s="1"/>
      <c r="AF134" s="1">
        <v>42573</v>
      </c>
      <c r="AG134" s="18">
        <v>10260000</v>
      </c>
      <c r="AH134" s="61">
        <f t="shared" si="21"/>
        <v>0.87016258300893057</v>
      </c>
      <c r="AI134" s="137"/>
      <c r="AJ134" s="48"/>
      <c r="AK134" s="137"/>
      <c r="AL134" s="137"/>
      <c r="AM134" s="137"/>
      <c r="AN134" s="139"/>
      <c r="AO134" s="137"/>
      <c r="AP134" s="14"/>
      <c r="AQ134" s="141" t="str">
        <f t="shared" si="23"/>
        <v>안윤선</v>
      </c>
      <c r="AR134" s="16">
        <v>42572</v>
      </c>
      <c r="AS134" s="16">
        <v>42573</v>
      </c>
      <c r="AT134" s="7"/>
      <c r="AU134" s="14"/>
      <c r="AV134" s="16">
        <v>42577</v>
      </c>
      <c r="AW134" s="14">
        <f t="shared" si="22"/>
        <v>10260000</v>
      </c>
      <c r="AX134" s="16"/>
      <c r="AY134" s="84"/>
      <c r="AZ134" s="16"/>
      <c r="BA134" s="84"/>
      <c r="BB134" s="16"/>
      <c r="BC134" s="84"/>
      <c r="BD134" s="16"/>
      <c r="BE134" s="84"/>
      <c r="BF134" s="16"/>
      <c r="BG134" s="84"/>
      <c r="BH134" s="16"/>
      <c r="BI134" s="84"/>
      <c r="BJ134" s="16"/>
      <c r="BK134" s="84"/>
      <c r="BL134" s="16"/>
      <c r="BM134" s="84"/>
      <c r="BN134" s="16"/>
      <c r="BO134" s="84"/>
      <c r="BP134" s="16"/>
      <c r="BQ134" s="84"/>
    </row>
    <row r="135" spans="1:69" ht="29.25" customHeight="1">
      <c r="A135" s="141">
        <v>128</v>
      </c>
      <c r="B135" s="137" t="s">
        <v>441</v>
      </c>
      <c r="C135" s="137" t="s">
        <v>90</v>
      </c>
      <c r="D135" s="1">
        <v>42563</v>
      </c>
      <c r="E135" s="137" t="s">
        <v>91</v>
      </c>
      <c r="F135" s="137" t="s">
        <v>60</v>
      </c>
      <c r="G135" s="140" t="s">
        <v>667</v>
      </c>
      <c r="H135" s="140" t="str">
        <f t="shared" si="17"/>
        <v>한국만화 홍보를 위한 만화문화상품 만화넥타이 제작</v>
      </c>
      <c r="I135" s="140" t="s">
        <v>668</v>
      </c>
      <c r="J135" s="18">
        <v>5920000</v>
      </c>
      <c r="K135" s="138"/>
      <c r="L135" s="140"/>
      <c r="M135" s="20"/>
      <c r="N135" s="137"/>
      <c r="O135" s="137"/>
      <c r="P135" s="137"/>
      <c r="Q135" s="137"/>
      <c r="R135" s="59"/>
      <c r="S135" s="40"/>
      <c r="T135" s="138"/>
      <c r="U135" s="140"/>
      <c r="V135" s="140"/>
      <c r="W135" s="140"/>
      <c r="X135" s="40"/>
      <c r="Y135" s="138"/>
      <c r="Z135" s="140" t="s">
        <v>126</v>
      </c>
      <c r="AA135" s="137" t="s">
        <v>127</v>
      </c>
      <c r="AB135" s="140" t="s">
        <v>128</v>
      </c>
      <c r="AC135" s="140"/>
      <c r="AD135" s="1">
        <v>42566</v>
      </c>
      <c r="AE135" s="1"/>
      <c r="AF135" s="1">
        <v>42576</v>
      </c>
      <c r="AG135" s="18">
        <v>5720000</v>
      </c>
      <c r="AH135" s="61">
        <f t="shared" si="21"/>
        <v>0.96621621621621623</v>
      </c>
      <c r="AI135" s="137"/>
      <c r="AJ135" s="48"/>
      <c r="AK135" s="137"/>
      <c r="AL135" s="137"/>
      <c r="AM135" s="137"/>
      <c r="AN135" s="139"/>
      <c r="AO135" s="137"/>
      <c r="AP135" s="14"/>
      <c r="AQ135" s="141" t="str">
        <f t="shared" si="23"/>
        <v>배은영</v>
      </c>
      <c r="AR135" s="16">
        <v>42572</v>
      </c>
      <c r="AS135" s="16">
        <v>42573</v>
      </c>
      <c r="AT135" s="7"/>
      <c r="AU135" s="14"/>
      <c r="AV135" s="16">
        <v>42577</v>
      </c>
      <c r="AW135" s="14">
        <f t="shared" si="22"/>
        <v>5720000</v>
      </c>
      <c r="AX135" s="92"/>
      <c r="AY135" s="82"/>
      <c r="AZ135" s="92"/>
      <c r="BA135" s="82"/>
      <c r="BB135" s="92"/>
      <c r="BC135" s="82"/>
      <c r="BD135" s="92"/>
      <c r="BE135" s="82"/>
      <c r="BF135" s="92"/>
      <c r="BG135" s="82"/>
      <c r="BH135" s="92"/>
      <c r="BI135" s="82"/>
      <c r="BJ135" s="92"/>
      <c r="BK135" s="82"/>
      <c r="BL135" s="92"/>
      <c r="BM135" s="82"/>
      <c r="BN135" s="92"/>
      <c r="BO135" s="82"/>
      <c r="BP135" s="92"/>
      <c r="BQ135" s="82"/>
    </row>
    <row r="136" spans="1:69" ht="29.25" customHeight="1">
      <c r="A136" s="141">
        <v>129</v>
      </c>
      <c r="B136" s="137" t="s">
        <v>75</v>
      </c>
      <c r="C136" s="137" t="s">
        <v>103</v>
      </c>
      <c r="D136" s="1">
        <v>42558</v>
      </c>
      <c r="E136" s="137" t="s">
        <v>52</v>
      </c>
      <c r="F136" s="137" t="s">
        <v>60</v>
      </c>
      <c r="G136" s="140" t="s">
        <v>675</v>
      </c>
      <c r="H136" s="140" t="str">
        <f t="shared" si="17"/>
        <v>2016년 한국만화영상진흥원 청사 건출물 정밀점검 용역</v>
      </c>
      <c r="I136" s="140" t="s">
        <v>676</v>
      </c>
      <c r="J136" s="18">
        <v>10890000</v>
      </c>
      <c r="K136" s="138"/>
      <c r="L136" s="140"/>
      <c r="M136" s="20"/>
      <c r="N136" s="137"/>
      <c r="O136" s="137"/>
      <c r="P136" s="137"/>
      <c r="Q136" s="137"/>
      <c r="R136" s="59"/>
      <c r="S136" s="40"/>
      <c r="T136" s="138"/>
      <c r="U136" s="140"/>
      <c r="V136" s="140"/>
      <c r="W136" s="140"/>
      <c r="X136" s="40"/>
      <c r="Y136" s="138"/>
      <c r="Z136" s="140" t="s">
        <v>346</v>
      </c>
      <c r="AA136" s="137" t="s">
        <v>348</v>
      </c>
      <c r="AB136" s="140" t="s">
        <v>347</v>
      </c>
      <c r="AC136" s="140"/>
      <c r="AD136" s="1">
        <v>42569</v>
      </c>
      <c r="AE136" s="1">
        <v>42569</v>
      </c>
      <c r="AF136" s="1">
        <v>42598</v>
      </c>
      <c r="AG136" s="18">
        <v>9900000</v>
      </c>
      <c r="AH136" s="61">
        <f t="shared" si="21"/>
        <v>0.90909090909090906</v>
      </c>
      <c r="AI136" s="137"/>
      <c r="AJ136" s="48"/>
      <c r="AK136" s="137"/>
      <c r="AL136" s="137"/>
      <c r="AM136" s="137"/>
      <c r="AN136" s="139"/>
      <c r="AO136" s="137"/>
      <c r="AP136" s="14"/>
      <c r="AQ136" s="141" t="str">
        <f t="shared" si="23"/>
        <v>이인철</v>
      </c>
      <c r="AR136" s="16">
        <v>42594</v>
      </c>
      <c r="AS136" s="16">
        <v>42598</v>
      </c>
      <c r="AT136" s="7"/>
      <c r="AU136" s="14"/>
      <c r="AV136" s="16">
        <v>42607</v>
      </c>
      <c r="AW136" s="14">
        <f t="shared" si="22"/>
        <v>9900000</v>
      </c>
      <c r="AX136" s="92"/>
      <c r="AY136" s="82"/>
      <c r="AZ136" s="92"/>
      <c r="BA136" s="82"/>
      <c r="BB136" s="92"/>
      <c r="BC136" s="82"/>
      <c r="BD136" s="92"/>
      <c r="BE136" s="82"/>
      <c r="BF136" s="92"/>
      <c r="BG136" s="82"/>
      <c r="BH136" s="92"/>
      <c r="BI136" s="82"/>
      <c r="BJ136" s="92"/>
      <c r="BK136" s="82"/>
      <c r="BL136" s="92"/>
      <c r="BM136" s="82"/>
      <c r="BN136" s="92"/>
      <c r="BO136" s="82"/>
      <c r="BP136" s="92"/>
      <c r="BQ136" s="82"/>
    </row>
    <row r="137" spans="1:69" ht="29.25" customHeight="1">
      <c r="A137" s="141">
        <v>130</v>
      </c>
      <c r="B137" s="137" t="s">
        <v>75</v>
      </c>
      <c r="C137" s="137" t="s">
        <v>103</v>
      </c>
      <c r="D137" s="1">
        <v>42563</v>
      </c>
      <c r="E137" s="137" t="s">
        <v>52</v>
      </c>
      <c r="F137" s="137" t="s">
        <v>60</v>
      </c>
      <c r="G137" s="140" t="s">
        <v>670</v>
      </c>
      <c r="H137" s="140" t="str">
        <f t="shared" si="17"/>
        <v>청사 내 화장실 장애인 편의시설 개선 용역</v>
      </c>
      <c r="I137" s="140" t="s">
        <v>671</v>
      </c>
      <c r="J137" s="18">
        <v>4223620</v>
      </c>
      <c r="K137" s="138"/>
      <c r="L137" s="140"/>
      <c r="M137" s="20"/>
      <c r="N137" s="137"/>
      <c r="O137" s="137"/>
      <c r="P137" s="137"/>
      <c r="Q137" s="137"/>
      <c r="R137" s="59"/>
      <c r="S137" s="40"/>
      <c r="T137" s="138"/>
      <c r="U137" s="140"/>
      <c r="V137" s="140"/>
      <c r="W137" s="140"/>
      <c r="X137" s="40"/>
      <c r="Y137" s="138"/>
      <c r="Z137" s="140" t="s">
        <v>672</v>
      </c>
      <c r="AA137" s="137" t="s">
        <v>673</v>
      </c>
      <c r="AB137" s="140" t="s">
        <v>674</v>
      </c>
      <c r="AC137" s="140"/>
      <c r="AD137" s="1">
        <v>42569</v>
      </c>
      <c r="AE137" s="1">
        <v>42569</v>
      </c>
      <c r="AF137" s="1">
        <v>42577</v>
      </c>
      <c r="AG137" s="18">
        <v>3928000</v>
      </c>
      <c r="AH137" s="61">
        <f t="shared" si="21"/>
        <v>0.93000790790838195</v>
      </c>
      <c r="AI137" s="137"/>
      <c r="AJ137" s="48"/>
      <c r="AK137" s="137"/>
      <c r="AL137" s="137"/>
      <c r="AM137" s="137"/>
      <c r="AN137" s="139"/>
      <c r="AO137" s="137"/>
      <c r="AP137" s="14"/>
      <c r="AQ137" s="141" t="str">
        <f t="shared" si="23"/>
        <v>이인철</v>
      </c>
      <c r="AR137" s="16">
        <v>42576</v>
      </c>
      <c r="AS137" s="16">
        <v>42577</v>
      </c>
      <c r="AT137" s="7"/>
      <c r="AU137" s="14"/>
      <c r="AV137" s="16">
        <v>42584</v>
      </c>
      <c r="AW137" s="14">
        <f t="shared" si="22"/>
        <v>3928000</v>
      </c>
      <c r="AX137" s="92"/>
      <c r="AY137" s="82"/>
      <c r="AZ137" s="92"/>
      <c r="BA137" s="82"/>
      <c r="BB137" s="92"/>
      <c r="BC137" s="82"/>
      <c r="BD137" s="92"/>
      <c r="BE137" s="82"/>
      <c r="BF137" s="92"/>
      <c r="BG137" s="82"/>
      <c r="BH137" s="92"/>
      <c r="BI137" s="82"/>
      <c r="BJ137" s="92"/>
      <c r="BK137" s="82"/>
      <c r="BL137" s="92"/>
      <c r="BM137" s="82"/>
      <c r="BN137" s="92"/>
      <c r="BO137" s="82"/>
      <c r="BP137" s="92"/>
      <c r="BQ137" s="82"/>
    </row>
    <row r="138" spans="1:69" ht="29.25" customHeight="1">
      <c r="A138" s="141">
        <v>131</v>
      </c>
      <c r="B138" s="137" t="s">
        <v>75</v>
      </c>
      <c r="C138" s="137" t="s">
        <v>216</v>
      </c>
      <c r="D138" s="1">
        <v>42563</v>
      </c>
      <c r="E138" s="137" t="s">
        <v>52</v>
      </c>
      <c r="F138" s="137" t="s">
        <v>60</v>
      </c>
      <c r="G138" s="140" t="s">
        <v>677</v>
      </c>
      <c r="H138" s="140" t="str">
        <f t="shared" si="17"/>
        <v>공용차량 배차 및 관리 시스템 개발</v>
      </c>
      <c r="I138" s="140" t="s">
        <v>678</v>
      </c>
      <c r="J138" s="18">
        <v>8500000</v>
      </c>
      <c r="K138" s="138"/>
      <c r="L138" s="140"/>
      <c r="M138" s="20"/>
      <c r="N138" s="137"/>
      <c r="O138" s="137"/>
      <c r="P138" s="137"/>
      <c r="Q138" s="137"/>
      <c r="R138" s="59"/>
      <c r="S138" s="40"/>
      <c r="T138" s="138"/>
      <c r="U138" s="140"/>
      <c r="V138" s="140"/>
      <c r="W138" s="140"/>
      <c r="X138" s="40"/>
      <c r="Y138" s="138"/>
      <c r="Z138" s="140" t="s">
        <v>451</v>
      </c>
      <c r="AA138" s="137" t="s">
        <v>452</v>
      </c>
      <c r="AB138" s="140" t="s">
        <v>453</v>
      </c>
      <c r="AC138" s="140"/>
      <c r="AD138" s="1">
        <v>42569</v>
      </c>
      <c r="AE138" s="1">
        <v>42569</v>
      </c>
      <c r="AF138" s="1">
        <v>42611</v>
      </c>
      <c r="AG138" s="18">
        <v>8019000</v>
      </c>
      <c r="AH138" s="61">
        <f t="shared" si="21"/>
        <v>0.94341176470588239</v>
      </c>
      <c r="AI138" s="137"/>
      <c r="AJ138" s="48"/>
      <c r="AK138" s="137"/>
      <c r="AL138" s="137"/>
      <c r="AM138" s="137"/>
      <c r="AN138" s="139"/>
      <c r="AO138" s="137"/>
      <c r="AP138" s="14"/>
      <c r="AQ138" s="141" t="str">
        <f t="shared" si="23"/>
        <v>김광수</v>
      </c>
      <c r="AR138" s="16">
        <v>42611</v>
      </c>
      <c r="AS138" s="16">
        <v>42611</v>
      </c>
      <c r="AT138" s="7"/>
      <c r="AU138" s="14"/>
      <c r="AV138" s="16">
        <v>42622</v>
      </c>
      <c r="AW138" s="14">
        <f t="shared" si="22"/>
        <v>8019000</v>
      </c>
      <c r="AX138" s="16"/>
      <c r="AY138" s="84"/>
      <c r="AZ138" s="92"/>
      <c r="BA138" s="82"/>
      <c r="BB138" s="92"/>
      <c r="BC138" s="82"/>
      <c r="BD138" s="92"/>
      <c r="BE138" s="82"/>
      <c r="BF138" s="92"/>
      <c r="BG138" s="82"/>
      <c r="BH138" s="92"/>
      <c r="BI138" s="82"/>
      <c r="BJ138" s="92"/>
      <c r="BK138" s="82"/>
      <c r="BL138" s="92"/>
      <c r="BM138" s="82"/>
      <c r="BN138" s="92"/>
      <c r="BO138" s="82"/>
      <c r="BP138" s="92"/>
      <c r="BQ138" s="82"/>
    </row>
    <row r="139" spans="1:69" ht="29.25" customHeight="1">
      <c r="A139" s="141">
        <v>132</v>
      </c>
      <c r="B139" s="137" t="s">
        <v>83</v>
      </c>
      <c r="C139" s="137" t="s">
        <v>259</v>
      </c>
      <c r="D139" s="1">
        <v>42565</v>
      </c>
      <c r="E139" s="137" t="s">
        <v>91</v>
      </c>
      <c r="F139" s="137" t="s">
        <v>289</v>
      </c>
      <c r="G139" s="140" t="s">
        <v>679</v>
      </c>
      <c r="H139" s="140" t="str">
        <f t="shared" si="17"/>
        <v>한국만화박물관 상설체험교육교재(툰토이 교구) 구입</v>
      </c>
      <c r="I139" s="140" t="s">
        <v>680</v>
      </c>
      <c r="J139" s="18">
        <v>2700000</v>
      </c>
      <c r="K139" s="138"/>
      <c r="L139" s="140"/>
      <c r="M139" s="20"/>
      <c r="N139" s="137"/>
      <c r="O139" s="137"/>
      <c r="P139" s="137"/>
      <c r="Q139" s="137"/>
      <c r="R139" s="42"/>
      <c r="S139" s="42"/>
      <c r="T139" s="138"/>
      <c r="U139" s="140"/>
      <c r="V139" s="140"/>
      <c r="W139" s="140"/>
      <c r="X139" s="40"/>
      <c r="Y139" s="138"/>
      <c r="Z139" s="140" t="s">
        <v>508</v>
      </c>
      <c r="AA139" s="137" t="s">
        <v>510</v>
      </c>
      <c r="AB139" s="140" t="s">
        <v>509</v>
      </c>
      <c r="AC139" s="140"/>
      <c r="AD139" s="1">
        <v>42569</v>
      </c>
      <c r="AE139" s="1"/>
      <c r="AF139" s="1">
        <v>42576</v>
      </c>
      <c r="AG139" s="18">
        <v>2610000</v>
      </c>
      <c r="AH139" s="61">
        <f t="shared" si="21"/>
        <v>0.96666666666666667</v>
      </c>
      <c r="AI139" s="137"/>
      <c r="AJ139" s="48"/>
      <c r="AK139" s="137"/>
      <c r="AL139" s="137"/>
      <c r="AM139" s="137"/>
      <c r="AN139" s="139"/>
      <c r="AO139" s="137"/>
      <c r="AP139" s="14"/>
      <c r="AQ139" s="141" t="str">
        <f t="shared" si="23"/>
        <v>김현재</v>
      </c>
      <c r="AR139" s="16">
        <v>42576</v>
      </c>
      <c r="AS139" s="16">
        <v>42576</v>
      </c>
      <c r="AT139" s="7"/>
      <c r="AU139" s="14"/>
      <c r="AV139" s="16">
        <v>42579</v>
      </c>
      <c r="AW139" s="14">
        <f t="shared" si="22"/>
        <v>2610000</v>
      </c>
      <c r="AX139" s="92"/>
      <c r="AY139" s="82"/>
      <c r="AZ139" s="92"/>
      <c r="BA139" s="82"/>
      <c r="BB139" s="92"/>
      <c r="BC139" s="82"/>
      <c r="BD139" s="92"/>
      <c r="BE139" s="82"/>
      <c r="BF139" s="92"/>
      <c r="BG139" s="82"/>
      <c r="BH139" s="92"/>
      <c r="BI139" s="82"/>
      <c r="BJ139" s="92"/>
      <c r="BK139" s="82"/>
      <c r="BL139" s="92"/>
      <c r="BM139" s="82"/>
      <c r="BN139" s="92"/>
      <c r="BO139" s="82"/>
      <c r="BP139" s="92"/>
      <c r="BQ139" s="82"/>
    </row>
    <row r="140" spans="1:69" ht="29.25" customHeight="1">
      <c r="A140" s="141">
        <v>133</v>
      </c>
      <c r="B140" s="137" t="s">
        <v>83</v>
      </c>
      <c r="C140" s="137" t="s">
        <v>84</v>
      </c>
      <c r="D140" s="1">
        <v>42566</v>
      </c>
      <c r="E140" s="137" t="s">
        <v>52</v>
      </c>
      <c r="F140" s="137" t="s">
        <v>60</v>
      </c>
      <c r="G140" s="140" t="s">
        <v>681</v>
      </c>
      <c r="H140" s="140" t="str">
        <f t="shared" si="17"/>
        <v>카툰공감100 「시니어 만화 창작 교실」, 「시민 만화 기자 양성교실」 심화과정 운영 용역</v>
      </c>
      <c r="I140" s="140" t="s">
        <v>86</v>
      </c>
      <c r="J140" s="18">
        <v>21600000</v>
      </c>
      <c r="K140" s="138"/>
      <c r="L140" s="140"/>
      <c r="M140" s="20"/>
      <c r="N140" s="137"/>
      <c r="O140" s="137"/>
      <c r="P140" s="137"/>
      <c r="Q140" s="137"/>
      <c r="R140" s="59"/>
      <c r="S140" s="40"/>
      <c r="T140" s="138"/>
      <c r="U140" s="140"/>
      <c r="V140" s="140"/>
      <c r="W140" s="140"/>
      <c r="X140" s="40"/>
      <c r="Y140" s="138"/>
      <c r="Z140" s="140" t="s">
        <v>87</v>
      </c>
      <c r="AA140" s="137" t="s">
        <v>88</v>
      </c>
      <c r="AB140" s="140" t="s">
        <v>89</v>
      </c>
      <c r="AC140" s="140"/>
      <c r="AD140" s="1">
        <v>42569</v>
      </c>
      <c r="AE140" s="1">
        <v>42569</v>
      </c>
      <c r="AF140" s="1">
        <v>42594</v>
      </c>
      <c r="AG140" s="18">
        <v>21200000</v>
      </c>
      <c r="AH140" s="61">
        <f t="shared" si="21"/>
        <v>0.98148148148148151</v>
      </c>
      <c r="AI140" s="137"/>
      <c r="AJ140" s="48"/>
      <c r="AK140" s="137"/>
      <c r="AL140" s="137"/>
      <c r="AM140" s="137"/>
      <c r="AN140" s="139"/>
      <c r="AO140" s="137"/>
      <c r="AP140" s="14"/>
      <c r="AQ140" s="141" t="str">
        <f t="shared" si="23"/>
        <v>안윤선</v>
      </c>
      <c r="AR140" s="16">
        <v>42594</v>
      </c>
      <c r="AS140" s="16">
        <v>42598</v>
      </c>
      <c r="AT140" s="7"/>
      <c r="AU140" s="14"/>
      <c r="AV140" s="16">
        <v>42608</v>
      </c>
      <c r="AW140" s="14">
        <f t="shared" si="22"/>
        <v>21200000</v>
      </c>
      <c r="AX140" s="92"/>
      <c r="AY140" s="82"/>
      <c r="AZ140" s="92"/>
      <c r="BA140" s="82"/>
      <c r="BB140" s="92"/>
      <c r="BC140" s="82"/>
      <c r="BD140" s="92"/>
      <c r="BE140" s="82"/>
      <c r="BF140" s="92"/>
      <c r="BG140" s="82"/>
      <c r="BH140" s="92"/>
      <c r="BI140" s="82"/>
      <c r="BJ140" s="92"/>
      <c r="BK140" s="82"/>
      <c r="BL140" s="92"/>
      <c r="BM140" s="82"/>
      <c r="BN140" s="92"/>
      <c r="BO140" s="82"/>
      <c r="BP140" s="92"/>
      <c r="BQ140" s="82"/>
    </row>
    <row r="141" spans="1:69" ht="29.25" customHeight="1">
      <c r="A141" s="141">
        <v>134</v>
      </c>
      <c r="B141" s="137" t="s">
        <v>83</v>
      </c>
      <c r="C141" s="137" t="s">
        <v>259</v>
      </c>
      <c r="D141" s="1">
        <v>42566</v>
      </c>
      <c r="E141" s="137" t="s">
        <v>52</v>
      </c>
      <c r="F141" s="137" t="s">
        <v>60</v>
      </c>
      <c r="G141" s="140" t="s">
        <v>682</v>
      </c>
      <c r="H141" s="140" t="str">
        <f t="shared" si="17"/>
        <v>2016 한국만화박물관 여름방학 이벤트 행사 용역</v>
      </c>
      <c r="I141" s="140" t="s">
        <v>391</v>
      </c>
      <c r="J141" s="18">
        <v>4972000</v>
      </c>
      <c r="K141" s="138"/>
      <c r="L141" s="140"/>
      <c r="M141" s="140"/>
      <c r="N141" s="137"/>
      <c r="O141" s="137"/>
      <c r="P141" s="137"/>
      <c r="Q141" s="137"/>
      <c r="R141" s="59"/>
      <c r="S141" s="40"/>
      <c r="T141" s="138"/>
      <c r="U141" s="140"/>
      <c r="V141" s="140"/>
      <c r="W141" s="140"/>
      <c r="X141" s="40"/>
      <c r="Y141" s="138"/>
      <c r="Z141" s="140" t="s">
        <v>150</v>
      </c>
      <c r="AA141" s="137" t="s">
        <v>151</v>
      </c>
      <c r="AB141" s="140" t="s">
        <v>152</v>
      </c>
      <c r="AC141" s="140"/>
      <c r="AD141" s="1">
        <v>42569</v>
      </c>
      <c r="AE141" s="1">
        <v>42569</v>
      </c>
      <c r="AF141" s="1">
        <v>42604</v>
      </c>
      <c r="AG141" s="18">
        <v>4840000</v>
      </c>
      <c r="AH141" s="61">
        <f t="shared" si="21"/>
        <v>0.97345132743362828</v>
      </c>
      <c r="AI141" s="137"/>
      <c r="AJ141" s="16"/>
      <c r="AK141" s="137"/>
      <c r="AL141" s="137"/>
      <c r="AM141" s="137"/>
      <c r="AN141" s="139"/>
      <c r="AO141" s="137"/>
      <c r="AP141" s="14"/>
      <c r="AQ141" s="141" t="str">
        <f t="shared" si="23"/>
        <v>김현재</v>
      </c>
      <c r="AR141" s="16">
        <v>42604</v>
      </c>
      <c r="AS141" s="16">
        <v>42604</v>
      </c>
      <c r="AT141" s="7"/>
      <c r="AU141" s="14"/>
      <c r="AV141" s="16">
        <v>42608</v>
      </c>
      <c r="AW141" s="14">
        <f t="shared" si="22"/>
        <v>4840000</v>
      </c>
      <c r="AX141" s="92"/>
      <c r="AY141" s="82"/>
      <c r="AZ141" s="92"/>
      <c r="BA141" s="82"/>
      <c r="BB141" s="92"/>
      <c r="BC141" s="82"/>
      <c r="BD141" s="92"/>
      <c r="BE141" s="82"/>
      <c r="BF141" s="92"/>
      <c r="BG141" s="82"/>
      <c r="BH141" s="92"/>
      <c r="BI141" s="82"/>
      <c r="BJ141" s="92"/>
      <c r="BK141" s="82"/>
      <c r="BL141" s="92"/>
      <c r="BM141" s="82"/>
      <c r="BN141" s="92"/>
      <c r="BO141" s="82"/>
      <c r="BP141" s="92"/>
      <c r="BQ141" s="82"/>
    </row>
    <row r="142" spans="1:69" ht="29.25" customHeight="1">
      <c r="A142" s="141">
        <v>135</v>
      </c>
      <c r="B142" s="137" t="s">
        <v>58</v>
      </c>
      <c r="C142" s="137" t="s">
        <v>237</v>
      </c>
      <c r="D142" s="1">
        <v>42556</v>
      </c>
      <c r="E142" s="137" t="s">
        <v>52</v>
      </c>
      <c r="F142" s="22" t="s">
        <v>269</v>
      </c>
      <c r="G142" s="140" t="s">
        <v>683</v>
      </c>
      <c r="H142" s="140" t="str">
        <f t="shared" si="17"/>
        <v>2016한국국제만화마켓 및 글로벌 만화도시 네트워크 해외참가자 항공권 구매 용역</v>
      </c>
      <c r="I142" s="140" t="s">
        <v>684</v>
      </c>
      <c r="J142" s="18">
        <v>37000000</v>
      </c>
      <c r="K142" s="138">
        <v>42563</v>
      </c>
      <c r="L142" s="140" t="s">
        <v>685</v>
      </c>
      <c r="M142" s="140">
        <v>87.745000000000005</v>
      </c>
      <c r="N142" s="137" t="s">
        <v>242</v>
      </c>
      <c r="O142" s="137" t="s">
        <v>274</v>
      </c>
      <c r="P142" s="137" t="s">
        <v>118</v>
      </c>
      <c r="Q142" s="137" t="s">
        <v>275</v>
      </c>
      <c r="R142" s="59">
        <v>37000000</v>
      </c>
      <c r="S142" s="40">
        <v>37079775</v>
      </c>
      <c r="T142" s="138">
        <v>42566</v>
      </c>
      <c r="U142" s="140">
        <v>2</v>
      </c>
      <c r="V142" s="140" t="s">
        <v>437</v>
      </c>
      <c r="W142" s="140" t="s">
        <v>439</v>
      </c>
      <c r="X142" s="40">
        <v>34984400</v>
      </c>
      <c r="Y142" s="138">
        <v>42566</v>
      </c>
      <c r="Z142" s="140" t="s">
        <v>437</v>
      </c>
      <c r="AA142" s="137" t="s">
        <v>438</v>
      </c>
      <c r="AB142" s="140" t="s">
        <v>439</v>
      </c>
      <c r="AC142" s="140">
        <v>1</v>
      </c>
      <c r="AD142" s="1">
        <v>42570</v>
      </c>
      <c r="AE142" s="1">
        <v>42570</v>
      </c>
      <c r="AF142" s="1">
        <v>42573</v>
      </c>
      <c r="AG142" s="40">
        <v>34984400</v>
      </c>
      <c r="AH142" s="61">
        <f>SUM(AG142/S142)</f>
        <v>0.9434900832057368</v>
      </c>
      <c r="AI142" s="137" t="s">
        <v>711</v>
      </c>
      <c r="AJ142" s="48">
        <v>42573</v>
      </c>
      <c r="AK142" s="137" t="s">
        <v>712</v>
      </c>
      <c r="AL142" s="137"/>
      <c r="AM142" s="137"/>
      <c r="AN142" s="139"/>
      <c r="AO142" s="137"/>
      <c r="AP142" s="14">
        <v>27374100</v>
      </c>
      <c r="AQ142" s="141" t="str">
        <f t="shared" si="23"/>
        <v>서희진</v>
      </c>
      <c r="AR142" s="16">
        <v>42573</v>
      </c>
      <c r="AS142" s="16">
        <v>42573</v>
      </c>
      <c r="AT142" s="7"/>
      <c r="AU142" s="14"/>
      <c r="AV142" s="16">
        <v>42579</v>
      </c>
      <c r="AW142" s="14">
        <f>SUM(AP142-AU142)</f>
        <v>27374100</v>
      </c>
      <c r="AX142" s="92"/>
      <c r="AY142" s="82"/>
      <c r="AZ142" s="92"/>
      <c r="BA142" s="82"/>
      <c r="BB142" s="92"/>
      <c r="BC142" s="82"/>
      <c r="BD142" s="92"/>
      <c r="BE142" s="82"/>
      <c r="BF142" s="92"/>
      <c r="BG142" s="82"/>
      <c r="BH142" s="92"/>
      <c r="BI142" s="82"/>
      <c r="BJ142" s="92"/>
      <c r="BK142" s="82"/>
      <c r="BL142" s="92"/>
      <c r="BM142" s="82"/>
      <c r="BN142" s="92"/>
      <c r="BO142" s="82"/>
      <c r="BP142" s="92"/>
      <c r="BQ142" s="82"/>
    </row>
    <row r="143" spans="1:69" ht="29.25" customHeight="1">
      <c r="A143" s="141">
        <v>136</v>
      </c>
      <c r="B143" s="137" t="s">
        <v>393</v>
      </c>
      <c r="C143" s="137" t="s">
        <v>606</v>
      </c>
      <c r="D143" s="1">
        <v>42570</v>
      </c>
      <c r="E143" s="137" t="s">
        <v>52</v>
      </c>
      <c r="F143" s="22" t="s">
        <v>60</v>
      </c>
      <c r="G143" s="140" t="s">
        <v>739</v>
      </c>
      <c r="H143" s="140" t="str">
        <f t="shared" si="17"/>
        <v>제18회 부천국제만화축제 행사장 전경 드론 촬영</v>
      </c>
      <c r="I143" s="140" t="s">
        <v>740</v>
      </c>
      <c r="J143" s="18">
        <v>2300000</v>
      </c>
      <c r="K143" s="138"/>
      <c r="L143" s="140"/>
      <c r="M143" s="140"/>
      <c r="N143" s="137"/>
      <c r="O143" s="137"/>
      <c r="P143" s="137"/>
      <c r="Q143" s="137"/>
      <c r="R143" s="59"/>
      <c r="S143" s="40"/>
      <c r="T143" s="138"/>
      <c r="U143" s="140"/>
      <c r="V143" s="140"/>
      <c r="W143" s="140"/>
      <c r="X143" s="40"/>
      <c r="Y143" s="138"/>
      <c r="Z143" s="140" t="s">
        <v>255</v>
      </c>
      <c r="AA143" s="141" t="s">
        <v>256</v>
      </c>
      <c r="AB143" s="140" t="s">
        <v>257</v>
      </c>
      <c r="AC143" s="140"/>
      <c r="AD143" s="1">
        <v>42570</v>
      </c>
      <c r="AE143" s="1">
        <v>42570</v>
      </c>
      <c r="AF143" s="1">
        <v>42594</v>
      </c>
      <c r="AG143" s="40">
        <v>2000000</v>
      </c>
      <c r="AH143" s="61">
        <f t="shared" ref="AH143:AH173" si="24">SUM(AG143/J143)</f>
        <v>0.86956521739130432</v>
      </c>
      <c r="AI143" s="137"/>
      <c r="AJ143" s="48"/>
      <c r="AK143" s="137"/>
      <c r="AL143" s="137"/>
      <c r="AM143" s="137"/>
      <c r="AN143" s="139"/>
      <c r="AO143" s="137"/>
      <c r="AP143" s="14"/>
      <c r="AQ143" s="141" t="str">
        <f t="shared" si="23"/>
        <v>한필호</v>
      </c>
      <c r="AR143" s="16">
        <v>42594</v>
      </c>
      <c r="AS143" s="16">
        <v>42601</v>
      </c>
      <c r="AT143" s="7"/>
      <c r="AU143" s="14"/>
      <c r="AV143" s="16">
        <v>42608</v>
      </c>
      <c r="AW143" s="14">
        <f>SUM(AG143-AU143)</f>
        <v>2000000</v>
      </c>
      <c r="AX143" s="92"/>
      <c r="AY143" s="82"/>
      <c r="AZ143" s="92"/>
      <c r="BA143" s="82"/>
      <c r="BB143" s="92"/>
      <c r="BC143" s="82"/>
      <c r="BD143" s="92"/>
      <c r="BE143" s="82"/>
      <c r="BF143" s="92"/>
      <c r="BG143" s="82"/>
      <c r="BH143" s="92"/>
      <c r="BI143" s="82"/>
      <c r="BJ143" s="92"/>
      <c r="BK143" s="82"/>
      <c r="BL143" s="92"/>
      <c r="BM143" s="82"/>
      <c r="BN143" s="92"/>
      <c r="BO143" s="82"/>
      <c r="BP143" s="92"/>
      <c r="BQ143" s="82"/>
    </row>
    <row r="144" spans="1:69" ht="29.25" customHeight="1">
      <c r="A144" s="141">
        <v>137</v>
      </c>
      <c r="B144" s="137" t="s">
        <v>83</v>
      </c>
      <c r="C144" s="137" t="s">
        <v>205</v>
      </c>
      <c r="D144" s="1">
        <v>42571</v>
      </c>
      <c r="E144" s="137" t="s">
        <v>52</v>
      </c>
      <c r="F144" s="22" t="s">
        <v>60</v>
      </c>
      <c r="G144" s="140" t="s">
        <v>721</v>
      </c>
      <c r="H144" s="140" t="str">
        <f t="shared" si="17"/>
        <v>만화박물관 로비 기둥 로고디자인 래핑</v>
      </c>
      <c r="I144" s="140" t="s">
        <v>722</v>
      </c>
      <c r="J144" s="18">
        <v>2941400</v>
      </c>
      <c r="K144" s="138"/>
      <c r="L144" s="140"/>
      <c r="M144" s="140"/>
      <c r="N144" s="137"/>
      <c r="O144" s="137"/>
      <c r="P144" s="137"/>
      <c r="Q144" s="137"/>
      <c r="R144" s="59"/>
      <c r="S144" s="40"/>
      <c r="T144" s="138"/>
      <c r="U144" s="140"/>
      <c r="V144" s="140"/>
      <c r="W144" s="140"/>
      <c r="X144" s="40"/>
      <c r="Y144" s="138"/>
      <c r="Z144" s="140" t="s">
        <v>581</v>
      </c>
      <c r="AA144" s="137" t="s">
        <v>592</v>
      </c>
      <c r="AB144" s="140" t="s">
        <v>582</v>
      </c>
      <c r="AC144" s="140"/>
      <c r="AD144" s="1">
        <v>42571</v>
      </c>
      <c r="AE144" s="1">
        <v>42571</v>
      </c>
      <c r="AF144" s="1">
        <v>42577</v>
      </c>
      <c r="AG144" s="40">
        <v>2520000</v>
      </c>
      <c r="AH144" s="61">
        <f t="shared" si="24"/>
        <v>0.85673488814850074</v>
      </c>
      <c r="AI144" s="137"/>
      <c r="AJ144" s="48"/>
      <c r="AK144" s="137"/>
      <c r="AL144" s="137"/>
      <c r="AM144" s="137"/>
      <c r="AN144" s="139"/>
      <c r="AO144" s="137"/>
      <c r="AP144" s="14"/>
      <c r="AQ144" s="141" t="str">
        <f t="shared" si="23"/>
        <v>서정임</v>
      </c>
      <c r="AR144" s="16">
        <v>42577</v>
      </c>
      <c r="AS144" s="16">
        <v>42590</v>
      </c>
      <c r="AT144" s="7"/>
      <c r="AU144" s="14"/>
      <c r="AV144" s="16">
        <v>42594</v>
      </c>
      <c r="AW144" s="14">
        <f>SUM(AG144-AU144)</f>
        <v>2520000</v>
      </c>
      <c r="AX144" s="92"/>
      <c r="AY144" s="82"/>
      <c r="AZ144" s="92"/>
      <c r="BA144" s="82"/>
      <c r="BB144" s="92"/>
      <c r="BC144" s="82"/>
      <c r="BD144" s="92"/>
      <c r="BE144" s="82"/>
      <c r="BF144" s="92"/>
      <c r="BG144" s="82"/>
      <c r="BH144" s="92"/>
      <c r="BI144" s="82"/>
      <c r="BJ144" s="92"/>
      <c r="BK144" s="82"/>
      <c r="BL144" s="92"/>
      <c r="BM144" s="82"/>
      <c r="BN144" s="92"/>
      <c r="BO144" s="82"/>
      <c r="BP144" s="92"/>
      <c r="BQ144" s="82"/>
    </row>
    <row r="145" spans="1:69" ht="29.25" customHeight="1">
      <c r="A145" s="141">
        <v>138</v>
      </c>
      <c r="B145" s="137" t="s">
        <v>83</v>
      </c>
      <c r="C145" s="137" t="s">
        <v>176</v>
      </c>
      <c r="D145" s="1">
        <v>42569</v>
      </c>
      <c r="E145" s="137" t="s">
        <v>52</v>
      </c>
      <c r="F145" s="22" t="s">
        <v>60</v>
      </c>
      <c r="G145" s="140" t="s">
        <v>699</v>
      </c>
      <c r="H145" s="140" t="str">
        <f t="shared" si="17"/>
        <v>한국만화박물관 미디어월 수선용역</v>
      </c>
      <c r="I145" s="140" t="s">
        <v>688</v>
      </c>
      <c r="J145" s="18">
        <v>3850000</v>
      </c>
      <c r="K145" s="138"/>
      <c r="L145" s="140"/>
      <c r="M145" s="140"/>
      <c r="N145" s="137"/>
      <c r="O145" s="137"/>
      <c r="P145" s="137"/>
      <c r="Q145" s="137"/>
      <c r="R145" s="59"/>
      <c r="S145" s="40"/>
      <c r="T145" s="138"/>
      <c r="U145" s="140"/>
      <c r="V145" s="140"/>
      <c r="W145" s="140"/>
      <c r="X145" s="40"/>
      <c r="Y145" s="138"/>
      <c r="Z145" s="140" t="s">
        <v>581</v>
      </c>
      <c r="AA145" s="137" t="s">
        <v>592</v>
      </c>
      <c r="AB145" s="140" t="s">
        <v>582</v>
      </c>
      <c r="AC145" s="140"/>
      <c r="AD145" s="1">
        <v>42572</v>
      </c>
      <c r="AE145" s="1">
        <v>42572</v>
      </c>
      <c r="AF145" s="1">
        <v>42577</v>
      </c>
      <c r="AG145" s="40">
        <v>3300000</v>
      </c>
      <c r="AH145" s="61">
        <f t="shared" si="24"/>
        <v>0.8571428571428571</v>
      </c>
      <c r="AI145" s="137"/>
      <c r="AJ145" s="48"/>
      <c r="AK145" s="137"/>
      <c r="AL145" s="137"/>
      <c r="AM145" s="137"/>
      <c r="AN145" s="139"/>
      <c r="AO145" s="137"/>
      <c r="AP145" s="14"/>
      <c r="AQ145" s="141" t="str">
        <f t="shared" si="23"/>
        <v>방희정</v>
      </c>
      <c r="AR145" s="16">
        <v>42577</v>
      </c>
      <c r="AS145" s="16">
        <v>42577</v>
      </c>
      <c r="AT145" s="7"/>
      <c r="AU145" s="14"/>
      <c r="AV145" s="16">
        <v>42579</v>
      </c>
      <c r="AW145" s="14">
        <f>SUM(AG145-AU145)</f>
        <v>3300000</v>
      </c>
      <c r="AX145" s="92"/>
      <c r="AY145" s="82"/>
      <c r="AZ145" s="92"/>
      <c r="BA145" s="82"/>
      <c r="BB145" s="92"/>
      <c r="BC145" s="82"/>
      <c r="BD145" s="92"/>
      <c r="BE145" s="82"/>
      <c r="BF145" s="92"/>
      <c r="BG145" s="82"/>
      <c r="BH145" s="92"/>
      <c r="BI145" s="82"/>
      <c r="BJ145" s="92"/>
      <c r="BK145" s="82"/>
      <c r="BL145" s="92"/>
      <c r="BM145" s="82"/>
      <c r="BN145" s="92"/>
      <c r="BO145" s="82"/>
      <c r="BP145" s="92"/>
      <c r="BQ145" s="82"/>
    </row>
    <row r="146" spans="1:69" ht="29.25" customHeight="1">
      <c r="A146" s="141">
        <v>139</v>
      </c>
      <c r="B146" s="137" t="s">
        <v>139</v>
      </c>
      <c r="C146" s="137" t="s">
        <v>318</v>
      </c>
      <c r="D146" s="1">
        <v>42569</v>
      </c>
      <c r="E146" s="137" t="s">
        <v>52</v>
      </c>
      <c r="F146" s="22" t="s">
        <v>60</v>
      </c>
      <c r="G146" s="140" t="s">
        <v>700</v>
      </c>
      <c r="H146" s="140" t="str">
        <f t="shared" si="17"/>
        <v>도서관 자료 점검용 PC임차</v>
      </c>
      <c r="I146" s="140" t="s">
        <v>694</v>
      </c>
      <c r="J146" s="18">
        <v>2500000</v>
      </c>
      <c r="K146" s="138"/>
      <c r="L146" s="140"/>
      <c r="M146" s="140"/>
      <c r="N146" s="137"/>
      <c r="O146" s="137"/>
      <c r="P146" s="137"/>
      <c r="Q146" s="137"/>
      <c r="R146" s="59"/>
      <c r="S146" s="40"/>
      <c r="T146" s="138"/>
      <c r="U146" s="140"/>
      <c r="V146" s="140"/>
      <c r="W146" s="140"/>
      <c r="X146" s="40"/>
      <c r="Y146" s="138"/>
      <c r="Z146" s="140" t="s">
        <v>695</v>
      </c>
      <c r="AA146" s="137" t="s">
        <v>696</v>
      </c>
      <c r="AB146" s="140" t="s">
        <v>834</v>
      </c>
      <c r="AC146" s="140"/>
      <c r="AD146" s="1">
        <v>42572</v>
      </c>
      <c r="AE146" s="1">
        <v>42572</v>
      </c>
      <c r="AF146" s="1">
        <v>42724</v>
      </c>
      <c r="AG146" s="40">
        <v>2400000</v>
      </c>
      <c r="AH146" s="61">
        <f t="shared" si="24"/>
        <v>0.96</v>
      </c>
      <c r="AI146" s="137"/>
      <c r="AJ146" s="48"/>
      <c r="AK146" s="137"/>
      <c r="AL146" s="137"/>
      <c r="AM146" s="137"/>
      <c r="AN146" s="139"/>
      <c r="AO146" s="137"/>
      <c r="AP146" s="14"/>
      <c r="AQ146" s="141" t="str">
        <f t="shared" si="23"/>
        <v>심리나</v>
      </c>
      <c r="AR146" s="16"/>
      <c r="AS146" s="16"/>
      <c r="AT146" s="7"/>
      <c r="AU146" s="14"/>
      <c r="AV146" s="16"/>
      <c r="AW146" s="14"/>
      <c r="AX146" s="92">
        <v>42614</v>
      </c>
      <c r="AY146" s="82">
        <v>480000</v>
      </c>
      <c r="AZ146" s="92">
        <v>42640</v>
      </c>
      <c r="BA146" s="82">
        <v>480000</v>
      </c>
      <c r="BB146" s="92">
        <v>42668</v>
      </c>
      <c r="BC146" s="82">
        <v>480000</v>
      </c>
      <c r="BD146" s="92"/>
      <c r="BE146" s="82"/>
      <c r="BF146" s="92"/>
      <c r="BG146" s="82"/>
      <c r="BH146" s="92"/>
      <c r="BI146" s="82"/>
      <c r="BJ146" s="92"/>
      <c r="BK146" s="82"/>
      <c r="BL146" s="92"/>
      <c r="BM146" s="82"/>
      <c r="BN146" s="92"/>
      <c r="BO146" s="82"/>
      <c r="BP146" s="92"/>
      <c r="BQ146" s="82"/>
    </row>
    <row r="147" spans="1:69" ht="29.25" customHeight="1">
      <c r="A147" s="141">
        <v>140</v>
      </c>
      <c r="B147" s="137" t="s">
        <v>83</v>
      </c>
      <c r="C147" s="137" t="s">
        <v>259</v>
      </c>
      <c r="D147" s="1">
        <v>42569</v>
      </c>
      <c r="E147" s="137" t="s">
        <v>52</v>
      </c>
      <c r="F147" s="22" t="s">
        <v>60</v>
      </c>
      <c r="G147" s="140" t="s">
        <v>689</v>
      </c>
      <c r="H147" s="140" t="str">
        <f t="shared" si="17"/>
        <v>타요버스 조형물 이전 설치 용역</v>
      </c>
      <c r="I147" s="140" t="s">
        <v>690</v>
      </c>
      <c r="J147" s="18">
        <v>2420000</v>
      </c>
      <c r="K147" s="138"/>
      <c r="L147" s="140"/>
      <c r="M147" s="140"/>
      <c r="N147" s="137"/>
      <c r="O147" s="137"/>
      <c r="P147" s="137"/>
      <c r="Q147" s="137"/>
      <c r="R147" s="59"/>
      <c r="S147" s="40"/>
      <c r="T147" s="138"/>
      <c r="U147" s="140"/>
      <c r="V147" s="140"/>
      <c r="W147" s="140"/>
      <c r="X147" s="40"/>
      <c r="Y147" s="138"/>
      <c r="Z147" s="140" t="s">
        <v>691</v>
      </c>
      <c r="AA147" s="137" t="s">
        <v>692</v>
      </c>
      <c r="AB147" s="140" t="s">
        <v>693</v>
      </c>
      <c r="AC147" s="140"/>
      <c r="AD147" s="1">
        <v>42572</v>
      </c>
      <c r="AE147" s="1">
        <v>42572</v>
      </c>
      <c r="AF147" s="1">
        <v>42584</v>
      </c>
      <c r="AG147" s="40">
        <v>2200000</v>
      </c>
      <c r="AH147" s="61">
        <f t="shared" si="24"/>
        <v>0.90909090909090906</v>
      </c>
      <c r="AI147" s="137"/>
      <c r="AJ147" s="48"/>
      <c r="AK147" s="137"/>
      <c r="AL147" s="137"/>
      <c r="AM147" s="137"/>
      <c r="AN147" s="139"/>
      <c r="AO147" s="137"/>
      <c r="AP147" s="14"/>
      <c r="AQ147" s="141" t="str">
        <f t="shared" si="23"/>
        <v>김현재</v>
      </c>
      <c r="AR147" s="16">
        <v>42584</v>
      </c>
      <c r="AS147" s="16">
        <v>42585</v>
      </c>
      <c r="AT147" s="7"/>
      <c r="AU147" s="14"/>
      <c r="AV147" s="16">
        <v>42591</v>
      </c>
      <c r="AW147" s="14">
        <f t="shared" ref="AW147:AW153" si="25">SUM(AG147-AU147)</f>
        <v>2200000</v>
      </c>
      <c r="AX147" s="92"/>
      <c r="AY147" s="82"/>
      <c r="AZ147" s="92"/>
      <c r="BA147" s="82"/>
      <c r="BB147" s="92"/>
      <c r="BC147" s="82"/>
      <c r="BD147" s="92"/>
      <c r="BE147" s="82"/>
      <c r="BF147" s="92"/>
      <c r="BG147" s="82"/>
      <c r="BH147" s="92"/>
      <c r="BI147" s="82"/>
      <c r="BJ147" s="92"/>
      <c r="BK147" s="82"/>
      <c r="BL147" s="92"/>
      <c r="BM147" s="82"/>
      <c r="BN147" s="92"/>
      <c r="BO147" s="82"/>
      <c r="BP147" s="92"/>
      <c r="BQ147" s="82"/>
    </row>
    <row r="148" spans="1:69" ht="29.25" customHeight="1">
      <c r="A148" s="141">
        <v>141</v>
      </c>
      <c r="B148" s="137" t="s">
        <v>393</v>
      </c>
      <c r="C148" s="137" t="s">
        <v>686</v>
      </c>
      <c r="D148" s="1">
        <v>42570</v>
      </c>
      <c r="E148" s="137" t="s">
        <v>52</v>
      </c>
      <c r="F148" s="137" t="s">
        <v>60</v>
      </c>
      <c r="G148" s="140" t="s">
        <v>687</v>
      </c>
      <c r="H148" s="140" t="str">
        <f t="shared" si="17"/>
        <v>제19회 부천국제만화축제 코스튬플레이 최강자전 및 만화 랩핑카 전시 기획운영 용역</v>
      </c>
      <c r="I148" s="140" t="s">
        <v>391</v>
      </c>
      <c r="J148" s="18">
        <v>10000000</v>
      </c>
      <c r="K148" s="138"/>
      <c r="L148" s="140"/>
      <c r="M148" s="140"/>
      <c r="N148" s="137"/>
      <c r="O148" s="137"/>
      <c r="P148" s="137"/>
      <c r="Q148" s="137"/>
      <c r="R148" s="59"/>
      <c r="S148" s="40"/>
      <c r="T148" s="138"/>
      <c r="U148" s="140"/>
      <c r="V148" s="140"/>
      <c r="W148" s="140"/>
      <c r="X148" s="40"/>
      <c r="Y148" s="138"/>
      <c r="Z148" s="140" t="s">
        <v>493</v>
      </c>
      <c r="AA148" s="137" t="s">
        <v>494</v>
      </c>
      <c r="AB148" s="140" t="s">
        <v>495</v>
      </c>
      <c r="AC148" s="140"/>
      <c r="AD148" s="1">
        <v>42572</v>
      </c>
      <c r="AE148" s="1">
        <v>42572</v>
      </c>
      <c r="AF148" s="1">
        <v>42613</v>
      </c>
      <c r="AG148" s="18">
        <v>9500000</v>
      </c>
      <c r="AH148" s="61">
        <f t="shared" si="24"/>
        <v>0.95</v>
      </c>
      <c r="AI148" s="137"/>
      <c r="AJ148" s="48"/>
      <c r="AK148" s="137"/>
      <c r="AL148" s="137"/>
      <c r="AM148" s="137"/>
      <c r="AN148" s="139"/>
      <c r="AO148" s="137"/>
      <c r="AP148" s="14"/>
      <c r="AQ148" s="141" t="str">
        <f t="shared" si="23"/>
        <v>신영철</v>
      </c>
      <c r="AR148" s="16">
        <v>42605</v>
      </c>
      <c r="AS148" s="16">
        <v>42605</v>
      </c>
      <c r="AT148" s="7">
        <v>42577</v>
      </c>
      <c r="AU148" s="14">
        <v>6000000</v>
      </c>
      <c r="AV148" s="16">
        <v>42614</v>
      </c>
      <c r="AW148" s="14">
        <f t="shared" si="25"/>
        <v>3500000</v>
      </c>
      <c r="AX148" s="92"/>
      <c r="AY148" s="82"/>
      <c r="AZ148" s="92"/>
      <c r="BA148" s="82"/>
      <c r="BB148" s="92"/>
      <c r="BC148" s="82"/>
      <c r="BD148" s="92"/>
      <c r="BE148" s="82"/>
      <c r="BF148" s="92"/>
      <c r="BG148" s="82"/>
      <c r="BH148" s="92"/>
      <c r="BI148" s="82"/>
      <c r="BJ148" s="92"/>
      <c r="BK148" s="82"/>
      <c r="BL148" s="92"/>
      <c r="BM148" s="82"/>
      <c r="BN148" s="92"/>
      <c r="BO148" s="82"/>
      <c r="BP148" s="92"/>
      <c r="BQ148" s="82"/>
    </row>
    <row r="149" spans="1:69" ht="29.25" customHeight="1">
      <c r="A149" s="141">
        <v>142</v>
      </c>
      <c r="B149" s="137" t="s">
        <v>83</v>
      </c>
      <c r="C149" s="137" t="s">
        <v>188</v>
      </c>
      <c r="D149" s="1">
        <v>42571</v>
      </c>
      <c r="E149" s="137" t="s">
        <v>91</v>
      </c>
      <c r="F149" s="137" t="s">
        <v>60</v>
      </c>
      <c r="G149" s="140" t="s">
        <v>701</v>
      </c>
      <c r="H149" s="140" t="str">
        <f t="shared" si="17"/>
        <v>한국만화박물관 리플렛 제작</v>
      </c>
      <c r="I149" s="140" t="s">
        <v>698</v>
      </c>
      <c r="J149" s="18">
        <v>5269000</v>
      </c>
      <c r="K149" s="138"/>
      <c r="L149" s="140"/>
      <c r="M149" s="140"/>
      <c r="N149" s="137"/>
      <c r="O149" s="137"/>
      <c r="P149" s="137"/>
      <c r="Q149" s="137"/>
      <c r="R149" s="59"/>
      <c r="S149" s="40"/>
      <c r="T149" s="138"/>
      <c r="U149" s="140"/>
      <c r="V149" s="140"/>
      <c r="W149" s="140"/>
      <c r="X149" s="40"/>
      <c r="Y149" s="138"/>
      <c r="Z149" s="140" t="s">
        <v>179</v>
      </c>
      <c r="AA149" s="137" t="s">
        <v>180</v>
      </c>
      <c r="AB149" s="140" t="s">
        <v>181</v>
      </c>
      <c r="AC149" s="140"/>
      <c r="AD149" s="1">
        <v>42572</v>
      </c>
      <c r="AE149" s="1"/>
      <c r="AF149" s="1">
        <v>42578</v>
      </c>
      <c r="AG149" s="40">
        <v>4800000</v>
      </c>
      <c r="AH149" s="61">
        <f t="shared" si="24"/>
        <v>0.91098880242930347</v>
      </c>
      <c r="AI149" s="137"/>
      <c r="AJ149" s="48"/>
      <c r="AK149" s="137"/>
      <c r="AL149" s="137"/>
      <c r="AM149" s="137"/>
      <c r="AN149" s="139"/>
      <c r="AO149" s="137"/>
      <c r="AP149" s="14"/>
      <c r="AQ149" s="141" t="str">
        <f t="shared" si="23"/>
        <v>박보라</v>
      </c>
      <c r="AR149" s="16">
        <v>42577</v>
      </c>
      <c r="AS149" s="16">
        <v>42577</v>
      </c>
      <c r="AT149" s="7"/>
      <c r="AU149" s="14"/>
      <c r="AV149" s="16">
        <v>42579</v>
      </c>
      <c r="AW149" s="14">
        <f t="shared" si="25"/>
        <v>4800000</v>
      </c>
      <c r="AX149" s="92"/>
      <c r="AY149" s="82"/>
      <c r="AZ149" s="92"/>
      <c r="BA149" s="82"/>
      <c r="BB149" s="92"/>
      <c r="BC149" s="82"/>
      <c r="BD149" s="92"/>
      <c r="BE149" s="82"/>
      <c r="BF149" s="92"/>
      <c r="BG149" s="82"/>
      <c r="BH149" s="92"/>
      <c r="BI149" s="82"/>
      <c r="BJ149" s="92"/>
      <c r="BK149" s="82"/>
      <c r="BL149" s="92"/>
      <c r="BM149" s="82"/>
      <c r="BN149" s="92"/>
      <c r="BO149" s="82"/>
      <c r="BP149" s="92"/>
      <c r="BQ149" s="82"/>
    </row>
    <row r="150" spans="1:69" ht="29.25" customHeight="1">
      <c r="A150" s="141">
        <v>143</v>
      </c>
      <c r="B150" s="137" t="s">
        <v>201</v>
      </c>
      <c r="C150" s="137" t="s">
        <v>202</v>
      </c>
      <c r="D150" s="1">
        <v>42574</v>
      </c>
      <c r="E150" s="137" t="s">
        <v>91</v>
      </c>
      <c r="F150" s="137" t="s">
        <v>60</v>
      </c>
      <c r="G150" s="140" t="s">
        <v>713</v>
      </c>
      <c r="H150" s="140" t="str">
        <f t="shared" si="17"/>
        <v>&lt;현장형 창조인재 양성사업&gt; 교육프로그램 참여자 및 협력기관 증정품 제작</v>
      </c>
      <c r="I150" s="140" t="s">
        <v>714</v>
      </c>
      <c r="J150" s="18">
        <v>5450000</v>
      </c>
      <c r="K150" s="138"/>
      <c r="L150" s="140"/>
      <c r="M150" s="20"/>
      <c r="N150" s="137"/>
      <c r="O150" s="137"/>
      <c r="P150" s="137"/>
      <c r="Q150" s="137"/>
      <c r="R150" s="59"/>
      <c r="S150" s="40"/>
      <c r="T150" s="138"/>
      <c r="U150" s="140"/>
      <c r="V150" s="140"/>
      <c r="W150" s="140"/>
      <c r="X150" s="40"/>
      <c r="Y150" s="138"/>
      <c r="Z150" s="140" t="s">
        <v>168</v>
      </c>
      <c r="AA150" s="137" t="s">
        <v>182</v>
      </c>
      <c r="AB150" s="140" t="s">
        <v>169</v>
      </c>
      <c r="AC150" s="140"/>
      <c r="AD150" s="1">
        <v>42574</v>
      </c>
      <c r="AE150" s="1"/>
      <c r="AF150" s="1">
        <v>42583</v>
      </c>
      <c r="AG150" s="18">
        <v>5250000</v>
      </c>
      <c r="AH150" s="61">
        <f t="shared" si="24"/>
        <v>0.96330275229357798</v>
      </c>
      <c r="AI150" s="137"/>
      <c r="AJ150" s="16"/>
      <c r="AK150" s="137"/>
      <c r="AL150" s="137"/>
      <c r="AM150" s="137"/>
      <c r="AN150" s="139"/>
      <c r="AO150" s="137"/>
      <c r="AP150" s="50"/>
      <c r="AQ150" s="141" t="str">
        <f t="shared" si="23"/>
        <v>김태훈</v>
      </c>
      <c r="AR150" s="16">
        <v>42583</v>
      </c>
      <c r="AS150" s="16">
        <v>42583</v>
      </c>
      <c r="AT150" s="7"/>
      <c r="AU150" s="14"/>
      <c r="AV150" s="16">
        <v>42591</v>
      </c>
      <c r="AW150" s="14">
        <f t="shared" si="25"/>
        <v>5250000</v>
      </c>
      <c r="AX150" s="92"/>
      <c r="AY150" s="82"/>
      <c r="AZ150" s="92"/>
      <c r="BA150" s="82"/>
      <c r="BB150" s="92"/>
      <c r="BC150" s="82"/>
      <c r="BD150" s="92"/>
      <c r="BE150" s="82"/>
      <c r="BF150" s="92"/>
      <c r="BG150" s="82"/>
      <c r="BH150" s="92"/>
      <c r="BI150" s="82"/>
      <c r="BJ150" s="92"/>
      <c r="BK150" s="82"/>
      <c r="BL150" s="92"/>
      <c r="BM150" s="82"/>
      <c r="BN150" s="92"/>
      <c r="BO150" s="82"/>
      <c r="BP150" s="92"/>
      <c r="BQ150" s="82"/>
    </row>
    <row r="151" spans="1:69" ht="29.25" customHeight="1">
      <c r="A151" s="141">
        <v>144</v>
      </c>
      <c r="B151" s="137" t="s">
        <v>393</v>
      </c>
      <c r="C151" s="137" t="s">
        <v>615</v>
      </c>
      <c r="D151" s="1">
        <v>42574</v>
      </c>
      <c r="E151" s="137" t="s">
        <v>52</v>
      </c>
      <c r="F151" s="137" t="s">
        <v>60</v>
      </c>
      <c r="G151" s="136" t="s">
        <v>742</v>
      </c>
      <c r="H151" s="140" t="str">
        <f t="shared" si="17"/>
        <v>제19회 부천국제만화축제 기간 중 미화 및 경비 인력 운영</v>
      </c>
      <c r="I151" s="140" t="s">
        <v>114</v>
      </c>
      <c r="J151" s="18">
        <v>4862000</v>
      </c>
      <c r="K151" s="1"/>
      <c r="L151" s="140"/>
      <c r="M151" s="20"/>
      <c r="N151" s="137"/>
      <c r="O151" s="137"/>
      <c r="P151" s="137"/>
      <c r="Q151" s="137"/>
      <c r="R151" s="59"/>
      <c r="S151" s="42"/>
      <c r="T151" s="138"/>
      <c r="U151" s="140"/>
      <c r="V151" s="140"/>
      <c r="W151" s="140"/>
      <c r="X151" s="42"/>
      <c r="Y151" s="138"/>
      <c r="Z151" s="140" t="s">
        <v>119</v>
      </c>
      <c r="AA151" s="137" t="s">
        <v>758</v>
      </c>
      <c r="AB151" s="140" t="s">
        <v>123</v>
      </c>
      <c r="AC151" s="140"/>
      <c r="AD151" s="1">
        <v>42576</v>
      </c>
      <c r="AE151" s="1">
        <v>42578</v>
      </c>
      <c r="AF151" s="1">
        <v>42583</v>
      </c>
      <c r="AG151" s="99">
        <v>4620000</v>
      </c>
      <c r="AH151" s="61">
        <f t="shared" si="24"/>
        <v>0.95022624434389136</v>
      </c>
      <c r="AI151" s="137"/>
      <c r="AJ151" s="48"/>
      <c r="AK151" s="137"/>
      <c r="AL151" s="137"/>
      <c r="AM151" s="137"/>
      <c r="AN151" s="139"/>
      <c r="AO151" s="137"/>
      <c r="AP151" s="14"/>
      <c r="AQ151" s="141" t="str">
        <f t="shared" si="23"/>
        <v>김준호</v>
      </c>
      <c r="AR151" s="16">
        <v>42583</v>
      </c>
      <c r="AS151" s="16">
        <v>42583</v>
      </c>
      <c r="AT151" s="7"/>
      <c r="AU151" s="14"/>
      <c r="AV151" s="16">
        <v>42601</v>
      </c>
      <c r="AW151" s="14">
        <f t="shared" si="25"/>
        <v>4620000</v>
      </c>
      <c r="AX151" s="16"/>
      <c r="AY151" s="84"/>
      <c r="AZ151" s="16"/>
      <c r="BA151" s="84"/>
      <c r="BB151" s="16"/>
      <c r="BC151" s="84"/>
      <c r="BD151" s="16"/>
      <c r="BE151" s="84"/>
      <c r="BF151" s="16"/>
      <c r="BG151" s="84"/>
      <c r="BH151" s="16"/>
      <c r="BI151" s="84"/>
      <c r="BJ151" s="16"/>
      <c r="BK151" s="84"/>
      <c r="BL151" s="16"/>
      <c r="BM151" s="84"/>
      <c r="BN151" s="16"/>
      <c r="BO151" s="84"/>
      <c r="BP151" s="16"/>
      <c r="BQ151" s="84"/>
    </row>
    <row r="152" spans="1:69" ht="29.25" customHeight="1">
      <c r="A152" s="141">
        <v>145</v>
      </c>
      <c r="B152" s="137" t="s">
        <v>393</v>
      </c>
      <c r="C152" s="137" t="s">
        <v>615</v>
      </c>
      <c r="D152" s="1">
        <v>42575</v>
      </c>
      <c r="E152" s="137" t="s">
        <v>52</v>
      </c>
      <c r="F152" s="137" t="s">
        <v>60</v>
      </c>
      <c r="G152" s="136" t="s">
        <v>743</v>
      </c>
      <c r="H152" s="140" t="str">
        <f t="shared" si="17"/>
        <v>제19회 부천국제만화축제 개막식 운영을 위한 무대 제작</v>
      </c>
      <c r="I152" s="140" t="s">
        <v>747</v>
      </c>
      <c r="J152" s="18">
        <v>7480000</v>
      </c>
      <c r="K152" s="1"/>
      <c r="L152" s="140"/>
      <c r="M152" s="20"/>
      <c r="N152" s="137"/>
      <c r="O152" s="137"/>
      <c r="P152" s="137"/>
      <c r="Q152" s="137"/>
      <c r="R152" s="59"/>
      <c r="S152" s="42"/>
      <c r="T152" s="138"/>
      <c r="U152" s="140"/>
      <c r="V152" s="140"/>
      <c r="W152" s="140"/>
      <c r="X152" s="42"/>
      <c r="Y152" s="138"/>
      <c r="Z152" s="140" t="s">
        <v>748</v>
      </c>
      <c r="AA152" s="137" t="s">
        <v>750</v>
      </c>
      <c r="AB152" s="140" t="s">
        <v>749</v>
      </c>
      <c r="AC152" s="140"/>
      <c r="AD152" s="1">
        <v>42575</v>
      </c>
      <c r="AE152" s="1">
        <v>42577</v>
      </c>
      <c r="AF152" s="1">
        <v>42582</v>
      </c>
      <c r="AG152" s="99">
        <v>7150000</v>
      </c>
      <c r="AH152" s="61">
        <f t="shared" si="24"/>
        <v>0.95588235294117652</v>
      </c>
      <c r="AI152" s="137"/>
      <c r="AJ152" s="48"/>
      <c r="AK152" s="137"/>
      <c r="AL152" s="137"/>
      <c r="AM152" s="137"/>
      <c r="AN152" s="139"/>
      <c r="AO152" s="137"/>
      <c r="AP152" s="14"/>
      <c r="AQ152" s="141" t="str">
        <f t="shared" si="23"/>
        <v>김준호</v>
      </c>
      <c r="AR152" s="16">
        <v>42578</v>
      </c>
      <c r="AS152" s="16">
        <v>42578</v>
      </c>
      <c r="AT152" s="7"/>
      <c r="AU152" s="14"/>
      <c r="AV152" s="16">
        <v>42605</v>
      </c>
      <c r="AW152" s="14">
        <f t="shared" si="25"/>
        <v>7150000</v>
      </c>
      <c r="AX152" s="16"/>
      <c r="AY152" s="84"/>
      <c r="AZ152" s="16"/>
      <c r="BA152" s="84"/>
      <c r="BB152" s="16"/>
      <c r="BC152" s="84"/>
      <c r="BD152" s="16"/>
      <c r="BE152" s="84"/>
      <c r="BF152" s="16"/>
      <c r="BG152" s="84"/>
      <c r="BH152" s="16"/>
      <c r="BI152" s="84"/>
      <c r="BJ152" s="16"/>
      <c r="BK152" s="84"/>
      <c r="BL152" s="16"/>
      <c r="BM152" s="84"/>
      <c r="BN152" s="16"/>
      <c r="BO152" s="84"/>
      <c r="BP152" s="16"/>
      <c r="BQ152" s="84"/>
    </row>
    <row r="153" spans="1:69" ht="29.25" customHeight="1">
      <c r="A153" s="141">
        <v>146</v>
      </c>
      <c r="B153" s="137" t="s">
        <v>393</v>
      </c>
      <c r="C153" s="137" t="s">
        <v>615</v>
      </c>
      <c r="D153" s="1">
        <v>42575</v>
      </c>
      <c r="E153" s="137" t="s">
        <v>52</v>
      </c>
      <c r="F153" s="137" t="s">
        <v>60</v>
      </c>
      <c r="G153" s="136" t="s">
        <v>745</v>
      </c>
      <c r="H153" s="140" t="str">
        <f t="shared" si="17"/>
        <v>제19회 부천국제만화축제 이벤트존 운영을 위한 주차 스토퍼 제거</v>
      </c>
      <c r="I153" s="140" t="s">
        <v>753</v>
      </c>
      <c r="J153" s="18">
        <v>715000</v>
      </c>
      <c r="K153" s="1"/>
      <c r="L153" s="140"/>
      <c r="M153" s="20"/>
      <c r="N153" s="137"/>
      <c r="O153" s="137"/>
      <c r="P153" s="137"/>
      <c r="Q153" s="137"/>
      <c r="R153" s="59"/>
      <c r="S153" s="42"/>
      <c r="T153" s="138"/>
      <c r="U153" s="140"/>
      <c r="V153" s="140"/>
      <c r="W153" s="140"/>
      <c r="X153" s="42"/>
      <c r="Y153" s="138"/>
      <c r="Z153" s="140" t="s">
        <v>751</v>
      </c>
      <c r="AA153" s="137" t="s">
        <v>760</v>
      </c>
      <c r="AB153" s="140" t="s">
        <v>752</v>
      </c>
      <c r="AC153" s="140"/>
      <c r="AD153" s="1">
        <v>42576</v>
      </c>
      <c r="AE153" s="1">
        <v>42577</v>
      </c>
      <c r="AF153" s="1">
        <v>42587</v>
      </c>
      <c r="AG153" s="99">
        <v>660000</v>
      </c>
      <c r="AH153" s="61">
        <f t="shared" si="24"/>
        <v>0.92307692307692313</v>
      </c>
      <c r="AI153" s="137"/>
      <c r="AJ153" s="48"/>
      <c r="AK153" s="137"/>
      <c r="AL153" s="137"/>
      <c r="AM153" s="137"/>
      <c r="AN153" s="139"/>
      <c r="AO153" s="137"/>
      <c r="AP153" s="14"/>
      <c r="AQ153" s="141" t="str">
        <f t="shared" si="23"/>
        <v>김준호</v>
      </c>
      <c r="AR153" s="16">
        <v>42583</v>
      </c>
      <c r="AS153" s="16">
        <v>42583</v>
      </c>
      <c r="AT153" s="7"/>
      <c r="AU153" s="14"/>
      <c r="AV153" s="16">
        <v>42605</v>
      </c>
      <c r="AW153" s="14">
        <f t="shared" si="25"/>
        <v>660000</v>
      </c>
      <c r="AX153" s="16"/>
      <c r="AY153" s="84"/>
      <c r="AZ153" s="16"/>
      <c r="BA153" s="84"/>
      <c r="BB153" s="16"/>
      <c r="BC153" s="84"/>
      <c r="BD153" s="16"/>
      <c r="BE153" s="84"/>
      <c r="BF153" s="16"/>
      <c r="BG153" s="84"/>
      <c r="BH153" s="16"/>
      <c r="BI153" s="84"/>
      <c r="BJ153" s="16"/>
      <c r="BK153" s="84"/>
      <c r="BL153" s="16"/>
      <c r="BM153" s="84"/>
      <c r="BN153" s="16"/>
      <c r="BO153" s="84"/>
      <c r="BP153" s="16"/>
      <c r="BQ153" s="84"/>
    </row>
    <row r="154" spans="1:69" ht="29.25" customHeight="1">
      <c r="A154" s="141">
        <v>147</v>
      </c>
      <c r="B154" s="137" t="s">
        <v>58</v>
      </c>
      <c r="C154" s="137" t="s">
        <v>237</v>
      </c>
      <c r="D154" s="1">
        <v>42565</v>
      </c>
      <c r="E154" s="137" t="s">
        <v>52</v>
      </c>
      <c r="F154" s="137" t="s">
        <v>60</v>
      </c>
      <c r="G154" s="140" t="s">
        <v>702</v>
      </c>
      <c r="H154" s="140" t="str">
        <f t="shared" si="17"/>
        <v>한국국제만화마켓 및 글로벌 만화도시 네트워크 해외 참가자 숙박 및 행사 시설 임대</v>
      </c>
      <c r="I154" s="140" t="s">
        <v>703</v>
      </c>
      <c r="J154" s="18">
        <v>21987500</v>
      </c>
      <c r="K154" s="138"/>
      <c r="L154" s="140"/>
      <c r="M154" s="140"/>
      <c r="N154" s="137"/>
      <c r="O154" s="137"/>
      <c r="P154" s="137"/>
      <c r="Q154" s="137"/>
      <c r="R154" s="59"/>
      <c r="S154" s="40"/>
      <c r="T154" s="138"/>
      <c r="U154" s="140"/>
      <c r="V154" s="140"/>
      <c r="W154" s="140"/>
      <c r="X154" s="40"/>
      <c r="Y154" s="138"/>
      <c r="Z154" s="140" t="s">
        <v>704</v>
      </c>
      <c r="AA154" s="137" t="s">
        <v>705</v>
      </c>
      <c r="AB154" s="140" t="s">
        <v>706</v>
      </c>
      <c r="AC154" s="140"/>
      <c r="AD154" s="1">
        <v>42576</v>
      </c>
      <c r="AE154" s="1">
        <v>42576</v>
      </c>
      <c r="AF154" s="1">
        <v>42582</v>
      </c>
      <c r="AG154" s="40">
        <v>21987500</v>
      </c>
      <c r="AH154" s="61">
        <f t="shared" si="24"/>
        <v>1</v>
      </c>
      <c r="AI154" s="137" t="s">
        <v>787</v>
      </c>
      <c r="AJ154" s="48">
        <v>42593</v>
      </c>
      <c r="AK154" s="137" t="s">
        <v>788</v>
      </c>
      <c r="AL154" s="137"/>
      <c r="AM154" s="137"/>
      <c r="AN154" s="139"/>
      <c r="AO154" s="137"/>
      <c r="AP154" s="14">
        <v>21776500</v>
      </c>
      <c r="AQ154" s="141" t="str">
        <f t="shared" si="23"/>
        <v>서희진</v>
      </c>
      <c r="AR154" s="16">
        <v>42582</v>
      </c>
      <c r="AS154" s="16">
        <v>42590</v>
      </c>
      <c r="AT154" s="7"/>
      <c r="AU154" s="14"/>
      <c r="AV154" s="16">
        <v>42598</v>
      </c>
      <c r="AW154" s="14">
        <f>SUM(AP154-AU154)</f>
        <v>21776500</v>
      </c>
      <c r="AX154" s="92"/>
      <c r="AY154" s="82"/>
      <c r="AZ154" s="92"/>
      <c r="BA154" s="82"/>
      <c r="BB154" s="92"/>
      <c r="BC154" s="82"/>
      <c r="BD154" s="92"/>
      <c r="BE154" s="82"/>
      <c r="BF154" s="92"/>
      <c r="BG154" s="82"/>
      <c r="BH154" s="92"/>
      <c r="BI154" s="82"/>
      <c r="BJ154" s="92"/>
      <c r="BK154" s="82"/>
      <c r="BL154" s="92"/>
      <c r="BM154" s="82"/>
      <c r="BN154" s="92"/>
      <c r="BO154" s="82"/>
      <c r="BP154" s="92"/>
      <c r="BQ154" s="82"/>
    </row>
    <row r="155" spans="1:69" ht="29.25" customHeight="1">
      <c r="A155" s="141">
        <v>148</v>
      </c>
      <c r="B155" s="137" t="s">
        <v>83</v>
      </c>
      <c r="C155" s="137" t="s">
        <v>259</v>
      </c>
      <c r="D155" s="1">
        <v>42573</v>
      </c>
      <c r="E155" s="137" t="s">
        <v>91</v>
      </c>
      <c r="F155" s="22" t="s">
        <v>60</v>
      </c>
      <c r="G155" s="140" t="s">
        <v>708</v>
      </c>
      <c r="H155" s="140" t="str">
        <f t="shared" si="17"/>
        <v>한국만화박물관 체험활동지 제작</v>
      </c>
      <c r="I155" s="140" t="s">
        <v>707</v>
      </c>
      <c r="J155" s="18">
        <v>4984000</v>
      </c>
      <c r="K155" s="138"/>
      <c r="L155" s="140"/>
      <c r="M155" s="140"/>
      <c r="N155" s="137"/>
      <c r="O155" s="137"/>
      <c r="P155" s="137"/>
      <c r="Q155" s="137"/>
      <c r="R155" s="59"/>
      <c r="S155" s="40"/>
      <c r="T155" s="138"/>
      <c r="U155" s="140"/>
      <c r="V155" s="140"/>
      <c r="W155" s="140"/>
      <c r="X155" s="40"/>
      <c r="Y155" s="138"/>
      <c r="Z155" s="140" t="s">
        <v>581</v>
      </c>
      <c r="AA155" s="137" t="s">
        <v>592</v>
      </c>
      <c r="AB155" s="140" t="s">
        <v>582</v>
      </c>
      <c r="AC155" s="140"/>
      <c r="AD155" s="1">
        <v>42576</v>
      </c>
      <c r="AE155" s="1"/>
      <c r="AF155" s="1">
        <v>42583</v>
      </c>
      <c r="AG155" s="40">
        <v>4900000</v>
      </c>
      <c r="AH155" s="61">
        <f t="shared" si="24"/>
        <v>0.9831460674157303</v>
      </c>
      <c r="AI155" s="137"/>
      <c r="AJ155" s="48"/>
      <c r="AK155" s="137"/>
      <c r="AL155" s="137"/>
      <c r="AM155" s="137"/>
      <c r="AN155" s="139"/>
      <c r="AO155" s="137"/>
      <c r="AP155" s="14"/>
      <c r="AQ155" s="141" t="str">
        <f t="shared" si="23"/>
        <v>김현재</v>
      </c>
      <c r="AR155" s="16">
        <v>42583</v>
      </c>
      <c r="AS155" s="16">
        <v>42584</v>
      </c>
      <c r="AT155" s="7"/>
      <c r="AU155" s="14"/>
      <c r="AV155" s="16">
        <v>42591</v>
      </c>
      <c r="AW155" s="14">
        <f t="shared" ref="AW155:AW161" si="26">SUM(AG155-AU155)</f>
        <v>4900000</v>
      </c>
      <c r="AX155" s="92"/>
      <c r="AY155" s="82"/>
      <c r="AZ155" s="92"/>
      <c r="BA155" s="82"/>
      <c r="BB155" s="92"/>
      <c r="BC155" s="82"/>
      <c r="BD155" s="92"/>
      <c r="BE155" s="82"/>
      <c r="BF155" s="92"/>
      <c r="BG155" s="82"/>
      <c r="BH155" s="92"/>
      <c r="BI155" s="82"/>
      <c r="BJ155" s="92"/>
      <c r="BK155" s="82"/>
      <c r="BL155" s="92"/>
      <c r="BM155" s="82"/>
      <c r="BN155" s="92"/>
      <c r="BO155" s="82"/>
      <c r="BP155" s="92"/>
      <c r="BQ155" s="82"/>
    </row>
    <row r="156" spans="1:69" ht="29.25" customHeight="1">
      <c r="A156" s="141">
        <v>149</v>
      </c>
      <c r="B156" s="137" t="s">
        <v>393</v>
      </c>
      <c r="C156" s="137" t="s">
        <v>615</v>
      </c>
      <c r="D156" s="1">
        <v>42576</v>
      </c>
      <c r="E156" s="137" t="s">
        <v>52</v>
      </c>
      <c r="F156" s="137" t="s">
        <v>60</v>
      </c>
      <c r="G156" s="136" t="s">
        <v>746</v>
      </c>
      <c r="H156" s="140" t="str">
        <f t="shared" si="17"/>
        <v>제19회 부천국제만화축제 개막식 기획영상 제작</v>
      </c>
      <c r="I156" s="140" t="s">
        <v>754</v>
      </c>
      <c r="J156" s="18">
        <v>3550000</v>
      </c>
      <c r="K156" s="1"/>
      <c r="L156" s="140"/>
      <c r="M156" s="20"/>
      <c r="N156" s="137"/>
      <c r="O156" s="137"/>
      <c r="P156" s="137"/>
      <c r="Q156" s="137"/>
      <c r="R156" s="59"/>
      <c r="S156" s="42"/>
      <c r="T156" s="138"/>
      <c r="U156" s="140"/>
      <c r="V156" s="140"/>
      <c r="W156" s="140"/>
      <c r="X156" s="42"/>
      <c r="Y156" s="138"/>
      <c r="Z156" s="140" t="s">
        <v>755</v>
      </c>
      <c r="AA156" s="137" t="s">
        <v>756</v>
      </c>
      <c r="AB156" s="140" t="s">
        <v>757</v>
      </c>
      <c r="AC156" s="140"/>
      <c r="AD156" s="1">
        <v>42576</v>
      </c>
      <c r="AE156" s="1">
        <v>42576</v>
      </c>
      <c r="AF156" s="1">
        <v>42578</v>
      </c>
      <c r="AG156" s="99">
        <v>3300000</v>
      </c>
      <c r="AH156" s="61">
        <f t="shared" si="24"/>
        <v>0.92957746478873238</v>
      </c>
      <c r="AI156" s="137"/>
      <c r="AJ156" s="48"/>
      <c r="AK156" s="137"/>
      <c r="AL156" s="137"/>
      <c r="AM156" s="137"/>
      <c r="AN156" s="139"/>
      <c r="AO156" s="137"/>
      <c r="AP156" s="14"/>
      <c r="AQ156" s="141" t="str">
        <f t="shared" si="23"/>
        <v>김준호</v>
      </c>
      <c r="AR156" s="16">
        <v>42578</v>
      </c>
      <c r="AS156" s="16">
        <v>42578</v>
      </c>
      <c r="AT156" s="7"/>
      <c r="AU156" s="14"/>
      <c r="AV156" s="16">
        <v>42605</v>
      </c>
      <c r="AW156" s="14">
        <f t="shared" si="26"/>
        <v>3300000</v>
      </c>
      <c r="AX156" s="16"/>
      <c r="AY156" s="84"/>
      <c r="AZ156" s="16"/>
      <c r="BA156" s="84"/>
      <c r="BB156" s="16"/>
      <c r="BC156" s="84"/>
      <c r="BD156" s="16"/>
      <c r="BE156" s="84"/>
      <c r="BF156" s="16"/>
      <c r="BG156" s="84"/>
      <c r="BH156" s="16"/>
      <c r="BI156" s="84"/>
      <c r="BJ156" s="16"/>
      <c r="BK156" s="84"/>
      <c r="BL156" s="16"/>
      <c r="BM156" s="84"/>
      <c r="BN156" s="16"/>
      <c r="BO156" s="84"/>
      <c r="BP156" s="16"/>
      <c r="BQ156" s="84"/>
    </row>
    <row r="157" spans="1:69" ht="29.25" customHeight="1">
      <c r="A157" s="141">
        <v>150</v>
      </c>
      <c r="B157" s="137" t="s">
        <v>393</v>
      </c>
      <c r="C157" s="137" t="s">
        <v>736</v>
      </c>
      <c r="D157" s="1">
        <v>42576</v>
      </c>
      <c r="E157" s="137" t="s">
        <v>52</v>
      </c>
      <c r="F157" s="137" t="s">
        <v>60</v>
      </c>
      <c r="G157" s="140" t="s">
        <v>734</v>
      </c>
      <c r="H157" s="140" t="str">
        <f t="shared" si="17"/>
        <v>제19회 부천국제만화축제 해외작가 초청 운영 용역</v>
      </c>
      <c r="I157" s="140" t="s">
        <v>735</v>
      </c>
      <c r="J157" s="18">
        <v>4385800</v>
      </c>
      <c r="K157" s="138"/>
      <c r="L157" s="140"/>
      <c r="M157" s="20"/>
      <c r="N157" s="137"/>
      <c r="O157" s="137"/>
      <c r="P157" s="137"/>
      <c r="Q157" s="137"/>
      <c r="R157" s="59"/>
      <c r="S157" s="40"/>
      <c r="T157" s="138"/>
      <c r="U157" s="140"/>
      <c r="V157" s="140"/>
      <c r="W157" s="140"/>
      <c r="X157" s="40"/>
      <c r="Y157" s="138"/>
      <c r="Z157" s="140" t="s">
        <v>737</v>
      </c>
      <c r="AA157" s="137" t="s">
        <v>916</v>
      </c>
      <c r="AB157" s="140" t="s">
        <v>738</v>
      </c>
      <c r="AC157" s="140"/>
      <c r="AD157" s="1">
        <v>42576</v>
      </c>
      <c r="AE157" s="1">
        <v>42576</v>
      </c>
      <c r="AF157" s="1">
        <v>42598</v>
      </c>
      <c r="AG157" s="18">
        <v>4385800</v>
      </c>
      <c r="AH157" s="61">
        <f t="shared" si="24"/>
        <v>1</v>
      </c>
      <c r="AI157" s="137"/>
      <c r="AJ157" s="48"/>
      <c r="AK157" s="137"/>
      <c r="AL157" s="137"/>
      <c r="AM157" s="137"/>
      <c r="AN157" s="139"/>
      <c r="AO157" s="137"/>
      <c r="AP157" s="14"/>
      <c r="AQ157" s="141" t="str">
        <f t="shared" si="23"/>
        <v>오미진</v>
      </c>
      <c r="AR157" s="16">
        <v>42598</v>
      </c>
      <c r="AS157" s="16">
        <v>42611</v>
      </c>
      <c r="AT157" s="7"/>
      <c r="AU157" s="14"/>
      <c r="AV157" s="16">
        <v>42625</v>
      </c>
      <c r="AW157" s="14">
        <f t="shared" si="26"/>
        <v>4385800</v>
      </c>
      <c r="AX157" s="92"/>
      <c r="AY157" s="82"/>
      <c r="AZ157" s="92"/>
      <c r="BA157" s="82"/>
      <c r="BB157" s="92"/>
      <c r="BC157" s="82"/>
      <c r="BD157" s="92"/>
      <c r="BE157" s="82"/>
      <c r="BF157" s="92"/>
      <c r="BG157" s="82"/>
      <c r="BH157" s="92"/>
      <c r="BI157" s="82"/>
      <c r="BJ157" s="92"/>
      <c r="BK157" s="82"/>
      <c r="BL157" s="92"/>
      <c r="BM157" s="82"/>
      <c r="BN157" s="92"/>
      <c r="BO157" s="82"/>
      <c r="BP157" s="92"/>
      <c r="BQ157" s="82"/>
    </row>
    <row r="158" spans="1:69" ht="29.25" customHeight="1">
      <c r="A158" s="141">
        <v>151</v>
      </c>
      <c r="B158" s="137" t="s">
        <v>393</v>
      </c>
      <c r="C158" s="137" t="s">
        <v>686</v>
      </c>
      <c r="D158" s="1">
        <v>42576</v>
      </c>
      <c r="E158" s="137" t="s">
        <v>52</v>
      </c>
      <c r="F158" s="137" t="s">
        <v>60</v>
      </c>
      <c r="G158" s="140" t="s">
        <v>776</v>
      </c>
      <c r="H158" s="140" t="str">
        <f t="shared" si="17"/>
        <v>제19회 부천국제만화축제 코스플레이어 운영본부 물품 임대</v>
      </c>
      <c r="I158" s="140" t="s">
        <v>777</v>
      </c>
      <c r="J158" s="18">
        <v>5300000</v>
      </c>
      <c r="K158" s="138"/>
      <c r="L158" s="140"/>
      <c r="M158" s="20"/>
      <c r="N158" s="137"/>
      <c r="O158" s="137"/>
      <c r="P158" s="137"/>
      <c r="Q158" s="137"/>
      <c r="R158" s="59"/>
      <c r="S158" s="40"/>
      <c r="T158" s="138"/>
      <c r="U158" s="140"/>
      <c r="V158" s="140"/>
      <c r="W158" s="140"/>
      <c r="X158" s="40"/>
      <c r="Y158" s="138"/>
      <c r="Z158" s="140" t="s">
        <v>780</v>
      </c>
      <c r="AA158" s="137" t="s">
        <v>778</v>
      </c>
      <c r="AB158" s="140" t="s">
        <v>779</v>
      </c>
      <c r="AC158" s="140"/>
      <c r="AD158" s="1">
        <v>42576</v>
      </c>
      <c r="AE158" s="1">
        <v>42577</v>
      </c>
      <c r="AF158" s="1">
        <v>42582</v>
      </c>
      <c r="AG158" s="18">
        <v>5071000</v>
      </c>
      <c r="AH158" s="61">
        <f t="shared" si="24"/>
        <v>0.95679245283018866</v>
      </c>
      <c r="AI158" s="137"/>
      <c r="AJ158" s="48"/>
      <c r="AK158" s="137"/>
      <c r="AL158" s="137"/>
      <c r="AM158" s="137"/>
      <c r="AN158" s="139"/>
      <c r="AO158" s="137"/>
      <c r="AP158" s="14"/>
      <c r="AQ158" s="141" t="str">
        <f t="shared" si="23"/>
        <v>신영철</v>
      </c>
      <c r="AR158" s="16">
        <v>42582</v>
      </c>
      <c r="AS158" s="16">
        <v>42594</v>
      </c>
      <c r="AT158" s="7"/>
      <c r="AU158" s="14"/>
      <c r="AV158" s="16">
        <v>42614</v>
      </c>
      <c r="AW158" s="14">
        <f t="shared" si="26"/>
        <v>5071000</v>
      </c>
      <c r="AX158" s="92"/>
      <c r="AY158" s="82"/>
      <c r="AZ158" s="92"/>
      <c r="BA158" s="82"/>
      <c r="BB158" s="92"/>
      <c r="BC158" s="82"/>
      <c r="BD158" s="92"/>
      <c r="BE158" s="82"/>
      <c r="BF158" s="92"/>
      <c r="BG158" s="82"/>
      <c r="BH158" s="92"/>
      <c r="BI158" s="82"/>
      <c r="BJ158" s="92"/>
      <c r="BK158" s="82"/>
      <c r="BL158" s="92"/>
      <c r="BM158" s="82"/>
      <c r="BN158" s="92"/>
      <c r="BO158" s="82"/>
      <c r="BP158" s="92"/>
      <c r="BQ158" s="82"/>
    </row>
    <row r="159" spans="1:69" ht="29.25" customHeight="1">
      <c r="A159" s="141">
        <v>152</v>
      </c>
      <c r="B159" s="137" t="s">
        <v>393</v>
      </c>
      <c r="C159" s="137" t="s">
        <v>615</v>
      </c>
      <c r="D159" s="1">
        <v>42577</v>
      </c>
      <c r="E159" s="137" t="s">
        <v>52</v>
      </c>
      <c r="F159" s="137" t="s">
        <v>60</v>
      </c>
      <c r="G159" s="136" t="s">
        <v>744</v>
      </c>
      <c r="H159" s="140" t="str">
        <f t="shared" si="17"/>
        <v>제19회 부천국제만화축제 개막식 운영을 위한 영어 동시 통역</v>
      </c>
      <c r="I159" s="140" t="s">
        <v>759</v>
      </c>
      <c r="J159" s="18">
        <v>2420000</v>
      </c>
      <c r="K159" s="1"/>
      <c r="L159" s="140"/>
      <c r="M159" s="20"/>
      <c r="N159" s="137"/>
      <c r="O159" s="137"/>
      <c r="P159" s="137"/>
      <c r="Q159" s="137"/>
      <c r="R159" s="59"/>
      <c r="S159" s="42"/>
      <c r="T159" s="138"/>
      <c r="U159" s="140"/>
      <c r="V159" s="140"/>
      <c r="W159" s="140"/>
      <c r="X159" s="42"/>
      <c r="Y159" s="138"/>
      <c r="Z159" s="140" t="s">
        <v>761</v>
      </c>
      <c r="AA159" s="137" t="s">
        <v>762</v>
      </c>
      <c r="AB159" s="140" t="s">
        <v>763</v>
      </c>
      <c r="AC159" s="140"/>
      <c r="AD159" s="1">
        <v>42577</v>
      </c>
      <c r="AE159" s="1">
        <v>42577</v>
      </c>
      <c r="AF159" s="1">
        <v>42582</v>
      </c>
      <c r="AG159" s="99">
        <v>2200000</v>
      </c>
      <c r="AH159" s="61">
        <f t="shared" si="24"/>
        <v>0.90909090909090906</v>
      </c>
      <c r="AI159" s="137"/>
      <c r="AJ159" s="48"/>
      <c r="AK159" s="137"/>
      <c r="AL159" s="137"/>
      <c r="AM159" s="137"/>
      <c r="AN159" s="139"/>
      <c r="AO159" s="137"/>
      <c r="AP159" s="14"/>
      <c r="AQ159" s="141" t="str">
        <f t="shared" si="23"/>
        <v>김준호</v>
      </c>
      <c r="AR159" s="16">
        <v>42578</v>
      </c>
      <c r="AS159" s="16">
        <v>42578</v>
      </c>
      <c r="AT159" s="7"/>
      <c r="AU159" s="14"/>
      <c r="AV159" s="16">
        <v>42594</v>
      </c>
      <c r="AW159" s="14">
        <f t="shared" si="26"/>
        <v>2200000</v>
      </c>
      <c r="AX159" s="16"/>
      <c r="AY159" s="84"/>
      <c r="AZ159" s="16"/>
      <c r="BA159" s="84"/>
      <c r="BB159" s="16"/>
      <c r="BC159" s="84"/>
      <c r="BD159" s="16"/>
      <c r="BE159" s="84"/>
      <c r="BF159" s="16"/>
      <c r="BG159" s="84"/>
      <c r="BH159" s="16"/>
      <c r="BI159" s="84"/>
      <c r="BJ159" s="16"/>
      <c r="BK159" s="84"/>
      <c r="BL159" s="16"/>
      <c r="BM159" s="84"/>
      <c r="BN159" s="16"/>
      <c r="BO159" s="84"/>
      <c r="BP159" s="16"/>
      <c r="BQ159" s="84"/>
    </row>
    <row r="160" spans="1:69" ht="29.25" customHeight="1">
      <c r="A160" s="141">
        <v>153</v>
      </c>
      <c r="B160" s="137" t="s">
        <v>153</v>
      </c>
      <c r="C160" s="137" t="s">
        <v>253</v>
      </c>
      <c r="D160" s="1">
        <v>42577</v>
      </c>
      <c r="E160" s="137" t="s">
        <v>52</v>
      </c>
      <c r="F160" s="137" t="s">
        <v>60</v>
      </c>
      <c r="G160" s="140" t="s">
        <v>723</v>
      </c>
      <c r="H160" s="140" t="str">
        <f t="shared" si="17"/>
        <v>글로벌웹툰사업 홍보를 위한 한국국제[만화마켓 사진촬영 용역</v>
      </c>
      <c r="I160" s="140" t="s">
        <v>725</v>
      </c>
      <c r="J160" s="18">
        <v>2200000</v>
      </c>
      <c r="K160" s="138"/>
      <c r="L160" s="140"/>
      <c r="M160" s="20"/>
      <c r="N160" s="137"/>
      <c r="O160" s="137"/>
      <c r="P160" s="137"/>
      <c r="Q160" s="137"/>
      <c r="R160" s="59"/>
      <c r="S160" s="40"/>
      <c r="T160" s="138"/>
      <c r="U160" s="140"/>
      <c r="V160" s="140"/>
      <c r="W160" s="140"/>
      <c r="X160" s="40"/>
      <c r="Y160" s="138"/>
      <c r="Z160" s="140" t="s">
        <v>724</v>
      </c>
      <c r="AA160" s="137" t="s">
        <v>726</v>
      </c>
      <c r="AB160" s="140" t="s">
        <v>727</v>
      </c>
      <c r="AC160" s="140"/>
      <c r="AD160" s="1">
        <v>42577</v>
      </c>
      <c r="AE160" s="1">
        <v>42577</v>
      </c>
      <c r="AF160" s="1">
        <v>42583</v>
      </c>
      <c r="AG160" s="18">
        <v>2000000</v>
      </c>
      <c r="AH160" s="61">
        <f t="shared" si="24"/>
        <v>0.90909090909090906</v>
      </c>
      <c r="AI160" s="137"/>
      <c r="AJ160" s="48"/>
      <c r="AK160" s="137"/>
      <c r="AL160" s="137"/>
      <c r="AM160" s="137"/>
      <c r="AN160" s="139"/>
      <c r="AO160" s="137"/>
      <c r="AP160" s="14"/>
      <c r="AQ160" s="141" t="str">
        <f t="shared" si="23"/>
        <v>이효재</v>
      </c>
      <c r="AR160" s="16">
        <v>42583</v>
      </c>
      <c r="AS160" s="16">
        <v>42583</v>
      </c>
      <c r="AT160" s="7"/>
      <c r="AU160" s="14"/>
      <c r="AV160" s="16">
        <v>42594</v>
      </c>
      <c r="AW160" s="14">
        <f t="shared" si="26"/>
        <v>2000000</v>
      </c>
      <c r="AX160" s="92"/>
      <c r="AY160" s="82"/>
      <c r="AZ160" s="92"/>
      <c r="BA160" s="82"/>
      <c r="BB160" s="92"/>
      <c r="BC160" s="82"/>
      <c r="BD160" s="92"/>
      <c r="BE160" s="82"/>
      <c r="BF160" s="92"/>
      <c r="BG160" s="82"/>
      <c r="BH160" s="92"/>
      <c r="BI160" s="82"/>
      <c r="BJ160" s="92"/>
      <c r="BK160" s="82"/>
      <c r="BL160" s="92"/>
      <c r="BM160" s="82"/>
      <c r="BN160" s="92"/>
      <c r="BO160" s="82"/>
      <c r="BP160" s="92"/>
      <c r="BQ160" s="82"/>
    </row>
    <row r="161" spans="1:69" ht="29.25" customHeight="1">
      <c r="A161" s="141">
        <v>154</v>
      </c>
      <c r="B161" s="137" t="s">
        <v>393</v>
      </c>
      <c r="C161" s="137" t="s">
        <v>425</v>
      </c>
      <c r="D161" s="1">
        <v>42579</v>
      </c>
      <c r="E161" s="137" t="s">
        <v>91</v>
      </c>
      <c r="F161" s="137" t="s">
        <v>60</v>
      </c>
      <c r="G161" s="140" t="s">
        <v>728</v>
      </c>
      <c r="H161" s="140" t="str">
        <f t="shared" si="17"/>
        <v>디렉토리 돌혹 페어 목차 추가를 위한 라벨스티커 제작</v>
      </c>
      <c r="I161" s="140" t="s">
        <v>729</v>
      </c>
      <c r="J161" s="18">
        <v>143000</v>
      </c>
      <c r="K161" s="138"/>
      <c r="L161" s="140"/>
      <c r="M161" s="140"/>
      <c r="N161" s="137"/>
      <c r="O161" s="137"/>
      <c r="P161" s="137"/>
      <c r="Q161" s="137"/>
      <c r="R161" s="59"/>
      <c r="S161" s="40"/>
      <c r="T161" s="138"/>
      <c r="U161" s="140"/>
      <c r="V161" s="140"/>
      <c r="W161" s="140"/>
      <c r="X161" s="40"/>
      <c r="Y161" s="138"/>
      <c r="Z161" s="140" t="s">
        <v>730</v>
      </c>
      <c r="AA161" s="137" t="s">
        <v>731</v>
      </c>
      <c r="AB161" s="140" t="s">
        <v>732</v>
      </c>
      <c r="AC161" s="140"/>
      <c r="AD161" s="1">
        <v>42579</v>
      </c>
      <c r="AE161" s="1"/>
      <c r="AF161" s="1">
        <v>42579</v>
      </c>
      <c r="AG161" s="18">
        <v>132000</v>
      </c>
      <c r="AH161" s="61">
        <f t="shared" si="24"/>
        <v>0.92307692307692313</v>
      </c>
      <c r="AI161" s="137"/>
      <c r="AJ161" s="48"/>
      <c r="AK161" s="137"/>
      <c r="AL161" s="137"/>
      <c r="AM161" s="137"/>
      <c r="AN161" s="139"/>
      <c r="AO161" s="137"/>
      <c r="AP161" s="14"/>
      <c r="AQ161" s="141" t="str">
        <f t="shared" si="23"/>
        <v>박혜수</v>
      </c>
      <c r="AR161" s="16">
        <v>42579</v>
      </c>
      <c r="AS161" s="16">
        <v>42579</v>
      </c>
      <c r="AT161" s="7"/>
      <c r="AU161" s="14"/>
      <c r="AV161" s="16">
        <v>42591</v>
      </c>
      <c r="AW161" s="14">
        <f t="shared" si="26"/>
        <v>132000</v>
      </c>
      <c r="AX161" s="92"/>
      <c r="AY161" s="82"/>
      <c r="AZ161" s="92"/>
      <c r="BA161" s="82"/>
      <c r="BB161" s="92"/>
      <c r="BC161" s="82"/>
      <c r="BD161" s="92"/>
      <c r="BE161" s="82"/>
      <c r="BF161" s="92"/>
      <c r="BG161" s="82"/>
      <c r="BH161" s="92"/>
      <c r="BI161" s="82"/>
      <c r="BJ161" s="92"/>
      <c r="BK161" s="82"/>
      <c r="BL161" s="92"/>
      <c r="BM161" s="82"/>
      <c r="BN161" s="92"/>
      <c r="BO161" s="82"/>
      <c r="BP161" s="92"/>
      <c r="BQ161" s="82"/>
    </row>
    <row r="162" spans="1:69" ht="29.25" customHeight="1">
      <c r="A162" s="141">
        <v>155</v>
      </c>
      <c r="B162" s="137" t="s">
        <v>139</v>
      </c>
      <c r="C162" s="137" t="s">
        <v>338</v>
      </c>
      <c r="D162" s="1">
        <v>42524</v>
      </c>
      <c r="E162" s="137" t="s">
        <v>52</v>
      </c>
      <c r="F162" s="137" t="s">
        <v>279</v>
      </c>
      <c r="G162" s="140" t="s">
        <v>715</v>
      </c>
      <c r="H162" s="140" t="str">
        <f t="shared" si="17"/>
        <v>웹툰아카이브시스템 구축(2차) 용역</v>
      </c>
      <c r="I162" s="140" t="s">
        <v>716</v>
      </c>
      <c r="J162" s="18">
        <v>191039000</v>
      </c>
      <c r="K162" s="138"/>
      <c r="L162" s="140"/>
      <c r="M162" s="20"/>
      <c r="N162" s="137"/>
      <c r="O162" s="137"/>
      <c r="P162" s="137"/>
      <c r="Q162" s="137"/>
      <c r="R162" s="59"/>
      <c r="S162" s="40"/>
      <c r="T162" s="138"/>
      <c r="U162" s="140"/>
      <c r="V162" s="140"/>
      <c r="W162" s="140"/>
      <c r="X162" s="40"/>
      <c r="Y162" s="138"/>
      <c r="Z162" s="140" t="s">
        <v>786</v>
      </c>
      <c r="AA162" s="137" t="s">
        <v>717</v>
      </c>
      <c r="AB162" s="140" t="s">
        <v>718</v>
      </c>
      <c r="AC162" s="140"/>
      <c r="AD162" s="1">
        <v>42584</v>
      </c>
      <c r="AE162" s="1">
        <v>42584</v>
      </c>
      <c r="AF162" s="1">
        <v>42763</v>
      </c>
      <c r="AG162" s="18">
        <v>187200000</v>
      </c>
      <c r="AH162" s="61">
        <f t="shared" si="24"/>
        <v>0.97990462680395107</v>
      </c>
      <c r="AI162" s="137"/>
      <c r="AJ162" s="16"/>
      <c r="AK162" s="137"/>
      <c r="AL162" s="137"/>
      <c r="AM162" s="137"/>
      <c r="AN162" s="139"/>
      <c r="AO162" s="137"/>
      <c r="AP162" s="50"/>
      <c r="AQ162" s="141" t="str">
        <f t="shared" si="23"/>
        <v>이규식</v>
      </c>
      <c r="AR162" s="16"/>
      <c r="AS162" s="16"/>
      <c r="AT162" s="7">
        <v>42618</v>
      </c>
      <c r="AU162" s="14">
        <v>131040000</v>
      </c>
      <c r="AV162" s="16"/>
      <c r="AW162" s="14"/>
      <c r="AX162" s="92"/>
      <c r="AY162" s="82"/>
      <c r="AZ162" s="92"/>
      <c r="BA162" s="82"/>
      <c r="BB162" s="92"/>
      <c r="BC162" s="82"/>
      <c r="BD162" s="92"/>
      <c r="BE162" s="82"/>
      <c r="BF162" s="92"/>
      <c r="BG162" s="82"/>
      <c r="BH162" s="92"/>
      <c r="BI162" s="82"/>
      <c r="BJ162" s="92"/>
      <c r="BK162" s="82"/>
      <c r="BL162" s="92"/>
      <c r="BM162" s="82"/>
      <c r="BN162" s="92"/>
      <c r="BO162" s="82"/>
      <c r="BP162" s="92"/>
      <c r="BQ162" s="82"/>
    </row>
    <row r="163" spans="1:69" ht="29.25" customHeight="1">
      <c r="A163" s="141">
        <v>156</v>
      </c>
      <c r="B163" s="137" t="s">
        <v>139</v>
      </c>
      <c r="C163" s="137" t="s">
        <v>318</v>
      </c>
      <c r="D163" s="1">
        <v>42531</v>
      </c>
      <c r="E163" s="137" t="s">
        <v>52</v>
      </c>
      <c r="F163" s="137" t="s">
        <v>279</v>
      </c>
      <c r="G163" s="140" t="s">
        <v>720</v>
      </c>
      <c r="H163" s="140" t="str">
        <f t="shared" si="17"/>
        <v>2016 한국만화걸작선 제작 및 유통 운영 용역</v>
      </c>
      <c r="I163" s="140" t="s">
        <v>719</v>
      </c>
      <c r="J163" s="18">
        <v>49283000</v>
      </c>
      <c r="K163" s="138"/>
      <c r="L163" s="140"/>
      <c r="M163" s="20"/>
      <c r="N163" s="137"/>
      <c r="O163" s="137"/>
      <c r="P163" s="137"/>
      <c r="Q163" s="137"/>
      <c r="R163" s="59"/>
      <c r="S163" s="40"/>
      <c r="T163" s="138"/>
      <c r="U163" s="140"/>
      <c r="V163" s="140"/>
      <c r="W163" s="140"/>
      <c r="X163" s="40"/>
      <c r="Y163" s="138"/>
      <c r="Z163" s="140" t="s">
        <v>158</v>
      </c>
      <c r="AA163" s="137" t="s">
        <v>159</v>
      </c>
      <c r="AB163" s="140" t="s">
        <v>160</v>
      </c>
      <c r="AC163" s="140"/>
      <c r="AD163" s="1">
        <v>42586</v>
      </c>
      <c r="AE163" s="1">
        <v>42586</v>
      </c>
      <c r="AF163" s="1">
        <v>42713</v>
      </c>
      <c r="AG163" s="18">
        <v>49000000</v>
      </c>
      <c r="AH163" s="61">
        <f t="shared" si="24"/>
        <v>0.9942576547693931</v>
      </c>
      <c r="AI163" s="137"/>
      <c r="AJ163" s="48"/>
      <c r="AK163" s="137"/>
      <c r="AL163" s="137"/>
      <c r="AM163" s="137"/>
      <c r="AN163" s="139"/>
      <c r="AO163" s="137"/>
      <c r="AP163" s="14"/>
      <c r="AQ163" s="141" t="str">
        <f t="shared" si="23"/>
        <v>심리나</v>
      </c>
      <c r="AR163" s="16"/>
      <c r="AS163" s="16"/>
      <c r="AT163" s="7">
        <v>42598</v>
      </c>
      <c r="AU163" s="14">
        <v>33598480</v>
      </c>
      <c r="AV163" s="16"/>
      <c r="AW163" s="14"/>
      <c r="AX163" s="92"/>
      <c r="AY163" s="82"/>
      <c r="AZ163" s="92"/>
      <c r="BA163" s="82"/>
      <c r="BB163" s="92"/>
      <c r="BC163" s="82"/>
      <c r="BD163" s="92"/>
      <c r="BE163" s="82"/>
      <c r="BF163" s="92"/>
      <c r="BG163" s="82"/>
      <c r="BH163" s="92"/>
      <c r="BI163" s="82"/>
      <c r="BJ163" s="92"/>
      <c r="BK163" s="82"/>
      <c r="BL163" s="92"/>
      <c r="BM163" s="82"/>
      <c r="BN163" s="92"/>
      <c r="BO163" s="82"/>
      <c r="BP163" s="92"/>
      <c r="BQ163" s="82"/>
    </row>
    <row r="164" spans="1:69" ht="29.25" customHeight="1">
      <c r="A164" s="141">
        <v>157</v>
      </c>
      <c r="B164" s="137" t="s">
        <v>393</v>
      </c>
      <c r="C164" s="137" t="s">
        <v>615</v>
      </c>
      <c r="D164" s="1">
        <v>42587</v>
      </c>
      <c r="E164" s="137" t="s">
        <v>91</v>
      </c>
      <c r="F164" s="137" t="s">
        <v>60</v>
      </c>
      <c r="G164" s="140" t="s">
        <v>765</v>
      </c>
      <c r="H164" s="140" t="str">
        <f t="shared" si="17"/>
        <v>제19회 부천국제만화축제 VIP용 「여월농업공원 꿀」 구입</v>
      </c>
      <c r="I164" s="140" t="s">
        <v>770</v>
      </c>
      <c r="J164" s="18">
        <v>975000</v>
      </c>
      <c r="K164" s="138"/>
      <c r="L164" s="140"/>
      <c r="M164" s="20"/>
      <c r="N164" s="137"/>
      <c r="O164" s="137"/>
      <c r="P164" s="137"/>
      <c r="Q164" s="137"/>
      <c r="R164" s="59"/>
      <c r="S164" s="40"/>
      <c r="T164" s="138"/>
      <c r="U164" s="140"/>
      <c r="V164" s="140"/>
      <c r="W164" s="140"/>
      <c r="X164" s="40"/>
      <c r="Y164" s="138"/>
      <c r="Z164" s="140" t="s">
        <v>766</v>
      </c>
      <c r="AA164" s="137" t="s">
        <v>767</v>
      </c>
      <c r="AB164" s="140" t="s">
        <v>768</v>
      </c>
      <c r="AC164" s="140"/>
      <c r="AD164" s="1">
        <v>42587</v>
      </c>
      <c r="AE164" s="1"/>
      <c r="AF164" s="1">
        <v>42594</v>
      </c>
      <c r="AG164" s="18">
        <v>975000</v>
      </c>
      <c r="AH164" s="61">
        <f t="shared" si="24"/>
        <v>1</v>
      </c>
      <c r="AI164" s="137"/>
      <c r="AJ164" s="48"/>
      <c r="AK164" s="137"/>
      <c r="AL164" s="137"/>
      <c r="AM164" s="137"/>
      <c r="AN164" s="139"/>
      <c r="AO164" s="137"/>
      <c r="AP164" s="14"/>
      <c r="AQ164" s="141" t="str">
        <f t="shared" si="23"/>
        <v>김준호</v>
      </c>
      <c r="AR164" s="16">
        <v>42587</v>
      </c>
      <c r="AS164" s="16">
        <v>42587</v>
      </c>
      <c r="AT164" s="7"/>
      <c r="AU164" s="14"/>
      <c r="AV164" s="16">
        <v>42598</v>
      </c>
      <c r="AW164" s="14">
        <f>SUM(AG164-AU164)</f>
        <v>975000</v>
      </c>
      <c r="AX164" s="92"/>
      <c r="AY164" s="82"/>
      <c r="AZ164" s="92"/>
      <c r="BA164" s="82"/>
      <c r="BB164" s="92"/>
      <c r="BC164" s="82"/>
      <c r="BD164" s="92"/>
      <c r="BE164" s="82"/>
      <c r="BF164" s="92"/>
      <c r="BG164" s="82"/>
      <c r="BH164" s="92"/>
      <c r="BI164" s="82"/>
      <c r="BJ164" s="92"/>
      <c r="BK164" s="82"/>
      <c r="BL164" s="92"/>
      <c r="BM164" s="82"/>
      <c r="BN164" s="92"/>
      <c r="BO164" s="82"/>
      <c r="BP164" s="92"/>
      <c r="BQ164" s="82"/>
    </row>
    <row r="165" spans="1:69" ht="29.25" customHeight="1">
      <c r="A165" s="141">
        <v>158</v>
      </c>
      <c r="B165" s="137" t="s">
        <v>393</v>
      </c>
      <c r="C165" s="137" t="s">
        <v>615</v>
      </c>
      <c r="D165" s="1">
        <v>42587</v>
      </c>
      <c r="E165" s="137" t="s">
        <v>91</v>
      </c>
      <c r="F165" s="137" t="s">
        <v>60</v>
      </c>
      <c r="G165" s="140" t="s">
        <v>769</v>
      </c>
      <c r="H165" s="140" t="str">
        <f t="shared" si="17"/>
        <v>제19회 부천국제만화축제 VIP기념품 용 「복숭아 잼」 구입</v>
      </c>
      <c r="I165" s="140" t="s">
        <v>771</v>
      </c>
      <c r="J165" s="18">
        <v>975000</v>
      </c>
      <c r="K165" s="138"/>
      <c r="L165" s="140"/>
      <c r="M165" s="20"/>
      <c r="N165" s="137"/>
      <c r="O165" s="137"/>
      <c r="P165" s="137"/>
      <c r="Q165" s="137"/>
      <c r="R165" s="59"/>
      <c r="S165" s="40"/>
      <c r="T165" s="138"/>
      <c r="U165" s="140"/>
      <c r="V165" s="140"/>
      <c r="W165" s="140"/>
      <c r="X165" s="40"/>
      <c r="Y165" s="138"/>
      <c r="Z165" s="140" t="s">
        <v>772</v>
      </c>
      <c r="AA165" s="137" t="s">
        <v>773</v>
      </c>
      <c r="AB165" s="140" t="s">
        <v>774</v>
      </c>
      <c r="AC165" s="140"/>
      <c r="AD165" s="1">
        <v>42587</v>
      </c>
      <c r="AE165" s="1"/>
      <c r="AF165" s="1">
        <v>42594</v>
      </c>
      <c r="AG165" s="18">
        <v>975000</v>
      </c>
      <c r="AH165" s="61">
        <f t="shared" si="24"/>
        <v>1</v>
      </c>
      <c r="AI165" s="137"/>
      <c r="AJ165" s="48"/>
      <c r="AK165" s="137"/>
      <c r="AL165" s="137"/>
      <c r="AM165" s="137"/>
      <c r="AN165" s="139"/>
      <c r="AO165" s="137"/>
      <c r="AP165" s="14"/>
      <c r="AQ165" s="141" t="str">
        <f t="shared" si="23"/>
        <v>김준호</v>
      </c>
      <c r="AR165" s="16">
        <v>42587</v>
      </c>
      <c r="AS165" s="16">
        <v>42587</v>
      </c>
      <c r="AT165" s="7"/>
      <c r="AU165" s="14"/>
      <c r="AV165" s="16">
        <v>42598</v>
      </c>
      <c r="AW165" s="14">
        <f>SUM(AG165-AU165)</f>
        <v>975000</v>
      </c>
      <c r="AX165" s="92"/>
      <c r="AY165" s="82"/>
      <c r="AZ165" s="92"/>
      <c r="BA165" s="82"/>
      <c r="BB165" s="92"/>
      <c r="BC165" s="82"/>
      <c r="BD165" s="92"/>
      <c r="BE165" s="82"/>
      <c r="BF165" s="92"/>
      <c r="BG165" s="82"/>
      <c r="BH165" s="92"/>
      <c r="BI165" s="82"/>
      <c r="BJ165" s="92"/>
      <c r="BK165" s="82"/>
      <c r="BL165" s="92"/>
      <c r="BM165" s="82"/>
      <c r="BN165" s="92"/>
      <c r="BO165" s="82"/>
      <c r="BP165" s="92"/>
      <c r="BQ165" s="82"/>
    </row>
    <row r="166" spans="1:69" ht="29.25" customHeight="1">
      <c r="A166" s="141">
        <v>159</v>
      </c>
      <c r="B166" s="137" t="s">
        <v>83</v>
      </c>
      <c r="C166" s="137" t="s">
        <v>176</v>
      </c>
      <c r="D166" s="1">
        <v>42598</v>
      </c>
      <c r="E166" s="137" t="s">
        <v>91</v>
      </c>
      <c r="F166" s="137" t="s">
        <v>60</v>
      </c>
      <c r="G166" s="140" t="s">
        <v>790</v>
      </c>
      <c r="H166" s="140" t="str">
        <f t="shared" si="17"/>
        <v>박물관 고객용 사물함 디지털 도어락 구입</v>
      </c>
      <c r="I166" s="140" t="s">
        <v>791</v>
      </c>
      <c r="J166" s="18">
        <v>264000</v>
      </c>
      <c r="K166" s="138"/>
      <c r="L166" s="140"/>
      <c r="M166" s="20"/>
      <c r="N166" s="137"/>
      <c r="O166" s="137"/>
      <c r="P166" s="137"/>
      <c r="Q166" s="137"/>
      <c r="R166" s="59"/>
      <c r="S166" s="40"/>
      <c r="T166" s="138"/>
      <c r="U166" s="140"/>
      <c r="V166" s="140"/>
      <c r="W166" s="140"/>
      <c r="X166" s="40"/>
      <c r="Y166" s="138"/>
      <c r="Z166" s="140" t="s">
        <v>792</v>
      </c>
      <c r="AA166" s="137" t="s">
        <v>793</v>
      </c>
      <c r="AB166" s="140" t="s">
        <v>794</v>
      </c>
      <c r="AC166" s="140"/>
      <c r="AD166" s="1">
        <v>42598</v>
      </c>
      <c r="AE166" s="1"/>
      <c r="AF166" s="1">
        <v>42613</v>
      </c>
      <c r="AG166" s="18">
        <v>244200</v>
      </c>
      <c r="AH166" s="61">
        <f t="shared" si="24"/>
        <v>0.92500000000000004</v>
      </c>
      <c r="AI166" s="137"/>
      <c r="AJ166" s="48"/>
      <c r="AK166" s="137"/>
      <c r="AL166" s="137"/>
      <c r="AM166" s="137"/>
      <c r="AN166" s="139"/>
      <c r="AO166" s="137"/>
      <c r="AP166" s="14"/>
      <c r="AQ166" s="141" t="str">
        <f t="shared" si="23"/>
        <v>방희정</v>
      </c>
      <c r="AR166" s="16">
        <v>42613</v>
      </c>
      <c r="AS166" s="16">
        <v>42613</v>
      </c>
      <c r="AT166" s="7"/>
      <c r="AU166" s="14"/>
      <c r="AV166" s="16">
        <v>42625</v>
      </c>
      <c r="AW166" s="14">
        <f>SUM(AG166-AU166)</f>
        <v>244200</v>
      </c>
      <c r="AX166" s="92"/>
      <c r="AY166" s="82"/>
      <c r="AZ166" s="92"/>
      <c r="BA166" s="82"/>
      <c r="BB166" s="92"/>
      <c r="BC166" s="82"/>
      <c r="BD166" s="92"/>
      <c r="BE166" s="82"/>
      <c r="BF166" s="92"/>
      <c r="BG166" s="82"/>
      <c r="BH166" s="92"/>
      <c r="BI166" s="82"/>
      <c r="BJ166" s="92"/>
      <c r="BK166" s="82"/>
      <c r="BL166" s="92"/>
      <c r="BM166" s="82"/>
      <c r="BN166" s="92"/>
      <c r="BO166" s="82"/>
      <c r="BP166" s="92"/>
      <c r="BQ166" s="82"/>
    </row>
    <row r="167" spans="1:69" ht="29.25" customHeight="1">
      <c r="A167" s="141">
        <v>160</v>
      </c>
      <c r="B167" s="137" t="s">
        <v>58</v>
      </c>
      <c r="C167" s="137" t="s">
        <v>237</v>
      </c>
      <c r="D167" s="1">
        <v>42563</v>
      </c>
      <c r="E167" s="137" t="s">
        <v>52</v>
      </c>
      <c r="F167" s="137" t="s">
        <v>60</v>
      </c>
      <c r="G167" s="140" t="s">
        <v>781</v>
      </c>
      <c r="H167" s="140" t="str">
        <f t="shared" si="17"/>
        <v>「웹툰의 글로벌시장 진출을 통한 일자리 창출사업」외국어 전문번역 용역</v>
      </c>
      <c r="I167" s="140" t="s">
        <v>782</v>
      </c>
      <c r="J167" s="18">
        <v>4700000</v>
      </c>
      <c r="K167" s="138"/>
      <c r="L167" s="140"/>
      <c r="M167" s="140"/>
      <c r="N167" s="137"/>
      <c r="O167" s="137"/>
      <c r="P167" s="137"/>
      <c r="Q167" s="137"/>
      <c r="R167" s="59"/>
      <c r="S167" s="40"/>
      <c r="T167" s="138"/>
      <c r="U167" s="140"/>
      <c r="V167" s="140"/>
      <c r="W167" s="140"/>
      <c r="X167" s="40"/>
      <c r="Y167" s="138"/>
      <c r="Z167" s="140" t="s">
        <v>783</v>
      </c>
      <c r="AA167" s="137" t="s">
        <v>784</v>
      </c>
      <c r="AB167" s="140" t="s">
        <v>785</v>
      </c>
      <c r="AC167" s="140"/>
      <c r="AD167" s="1">
        <v>42604</v>
      </c>
      <c r="AE167" s="1">
        <v>42604</v>
      </c>
      <c r="AF167" s="1">
        <v>42735</v>
      </c>
      <c r="AG167" s="18">
        <v>4257000</v>
      </c>
      <c r="AH167" s="61">
        <f t="shared" si="24"/>
        <v>0.90574468085106385</v>
      </c>
      <c r="AI167" s="137"/>
      <c r="AJ167" s="48"/>
      <c r="AK167" s="137"/>
      <c r="AL167" s="137"/>
      <c r="AM167" s="137"/>
      <c r="AN167" s="139"/>
      <c r="AO167" s="137"/>
      <c r="AP167" s="14"/>
      <c r="AQ167" s="141" t="str">
        <f t="shared" si="23"/>
        <v>서희진</v>
      </c>
      <c r="AR167" s="16"/>
      <c r="AS167" s="16"/>
      <c r="AT167" s="7"/>
      <c r="AU167" s="14"/>
      <c r="AV167" s="16"/>
      <c r="AW167" s="14"/>
      <c r="AX167" s="16">
        <v>42619</v>
      </c>
      <c r="AY167" s="14">
        <v>211200</v>
      </c>
      <c r="AZ167" s="92">
        <v>42655</v>
      </c>
      <c r="BA167" s="82">
        <v>1705000</v>
      </c>
      <c r="BB167" s="92">
        <v>42684</v>
      </c>
      <c r="BC167" s="82">
        <v>476850</v>
      </c>
      <c r="BD167" s="92"/>
      <c r="BE167" s="82"/>
      <c r="BF167" s="92"/>
      <c r="BG167" s="82"/>
      <c r="BH167" s="92"/>
      <c r="BI167" s="82"/>
      <c r="BJ167" s="92"/>
      <c r="BK167" s="82"/>
      <c r="BL167" s="92"/>
      <c r="BM167" s="82"/>
      <c r="BN167" s="92"/>
      <c r="BO167" s="82"/>
      <c r="BP167" s="92"/>
      <c r="BQ167" s="82"/>
    </row>
    <row r="168" spans="1:69" ht="29.25" customHeight="1">
      <c r="A168" s="141">
        <v>161</v>
      </c>
      <c r="B168" s="137" t="s">
        <v>83</v>
      </c>
      <c r="C168" s="137" t="s">
        <v>205</v>
      </c>
      <c r="D168" s="1">
        <v>42615</v>
      </c>
      <c r="E168" s="137" t="s">
        <v>52</v>
      </c>
      <c r="F168" s="137" t="s">
        <v>60</v>
      </c>
      <c r="G168" s="140" t="s">
        <v>797</v>
      </c>
      <c r="H168" s="140" t="str">
        <f t="shared" si="17"/>
        <v>박기정전 준비를 위한 작가 인터뷰 6mm테이프 영상 디지털 파일 변환</v>
      </c>
      <c r="I168" s="140" t="s">
        <v>798</v>
      </c>
      <c r="J168" s="18">
        <v>217800</v>
      </c>
      <c r="K168" s="138"/>
      <c r="L168" s="140"/>
      <c r="M168" s="140"/>
      <c r="N168" s="137"/>
      <c r="O168" s="137"/>
      <c r="P168" s="137"/>
      <c r="Q168" s="137"/>
      <c r="R168" s="59"/>
      <c r="S168" s="40"/>
      <c r="T168" s="138"/>
      <c r="U168" s="140"/>
      <c r="V168" s="140"/>
      <c r="W168" s="140"/>
      <c r="X168" s="40"/>
      <c r="Y168" s="138"/>
      <c r="Z168" s="140" t="s">
        <v>799</v>
      </c>
      <c r="AA168" s="137" t="s">
        <v>800</v>
      </c>
      <c r="AB168" s="140" t="s">
        <v>801</v>
      </c>
      <c r="AC168" s="140"/>
      <c r="AD168" s="1">
        <v>42615</v>
      </c>
      <c r="AE168" s="1">
        <v>42615</v>
      </c>
      <c r="AF168" s="1">
        <v>42626</v>
      </c>
      <c r="AG168" s="18">
        <v>198000</v>
      </c>
      <c r="AH168" s="61">
        <f t="shared" si="24"/>
        <v>0.90909090909090906</v>
      </c>
      <c r="AI168" s="137"/>
      <c r="AJ168" s="48"/>
      <c r="AK168" s="137"/>
      <c r="AL168" s="137"/>
      <c r="AM168" s="137"/>
      <c r="AN168" s="139"/>
      <c r="AO168" s="137"/>
      <c r="AP168" s="14"/>
      <c r="AQ168" s="141" t="str">
        <f t="shared" si="23"/>
        <v>서정임</v>
      </c>
      <c r="AR168" s="16">
        <v>42622</v>
      </c>
      <c r="AS168" s="16">
        <v>42622</v>
      </c>
      <c r="AT168" s="7"/>
      <c r="AU168" s="14"/>
      <c r="AV168" s="16">
        <v>42632</v>
      </c>
      <c r="AW168" s="14">
        <f>SUM(AG168-AU168)</f>
        <v>198000</v>
      </c>
      <c r="AX168" s="16"/>
      <c r="AY168" s="84"/>
      <c r="AZ168" s="92"/>
      <c r="BA168" s="82"/>
      <c r="BB168" s="92"/>
      <c r="BC168" s="82"/>
      <c r="BD168" s="92"/>
      <c r="BE168" s="82"/>
      <c r="BF168" s="92"/>
      <c r="BG168" s="82"/>
      <c r="BH168" s="92"/>
      <c r="BI168" s="82"/>
      <c r="BJ168" s="92"/>
      <c r="BK168" s="82"/>
      <c r="BL168" s="92"/>
      <c r="BM168" s="82"/>
      <c r="BN168" s="92"/>
      <c r="BO168" s="82"/>
      <c r="BP168" s="92"/>
      <c r="BQ168" s="82"/>
    </row>
    <row r="169" spans="1:69" ht="29.25" customHeight="1">
      <c r="A169" s="141">
        <v>162</v>
      </c>
      <c r="B169" s="137" t="s">
        <v>407</v>
      </c>
      <c r="C169" s="137" t="s">
        <v>408</v>
      </c>
      <c r="D169" s="1">
        <v>42607</v>
      </c>
      <c r="E169" s="137" t="s">
        <v>52</v>
      </c>
      <c r="F169" s="137" t="s">
        <v>60</v>
      </c>
      <c r="G169" s="140" t="s">
        <v>802</v>
      </c>
      <c r="H169" s="140" t="str">
        <f t="shared" si="17"/>
        <v>조직 및 인력운영계획 수립 연구 용역</v>
      </c>
      <c r="I169" s="140" t="s">
        <v>458</v>
      </c>
      <c r="J169" s="18">
        <v>12000000</v>
      </c>
      <c r="K169" s="138"/>
      <c r="L169" s="140"/>
      <c r="M169" s="140"/>
      <c r="N169" s="137"/>
      <c r="O169" s="137"/>
      <c r="P169" s="137"/>
      <c r="Q169" s="137"/>
      <c r="R169" s="59"/>
      <c r="S169" s="40"/>
      <c r="T169" s="138"/>
      <c r="U169" s="140"/>
      <c r="V169" s="140"/>
      <c r="W169" s="140"/>
      <c r="X169" s="40"/>
      <c r="Y169" s="138"/>
      <c r="Z169" s="140" t="s">
        <v>803</v>
      </c>
      <c r="AA169" s="137" t="s">
        <v>804</v>
      </c>
      <c r="AB169" s="140" t="s">
        <v>805</v>
      </c>
      <c r="AC169" s="140"/>
      <c r="AD169" s="1">
        <v>42619</v>
      </c>
      <c r="AE169" s="1">
        <v>42619</v>
      </c>
      <c r="AF169" s="1">
        <v>42678</v>
      </c>
      <c r="AG169" s="18">
        <v>11000000</v>
      </c>
      <c r="AH169" s="61">
        <f t="shared" si="24"/>
        <v>0.91666666666666663</v>
      </c>
      <c r="AI169" s="137"/>
      <c r="AJ169" s="48"/>
      <c r="AK169" s="137"/>
      <c r="AL169" s="137"/>
      <c r="AM169" s="137"/>
      <c r="AN169" s="139"/>
      <c r="AO169" s="137"/>
      <c r="AP169" s="14"/>
      <c r="AQ169" s="141" t="str">
        <f t="shared" si="23"/>
        <v>강은혜</v>
      </c>
      <c r="AR169" s="16"/>
      <c r="AS169" s="16"/>
      <c r="AT169" s="7"/>
      <c r="AU169" s="14"/>
      <c r="AV169" s="16"/>
      <c r="AW169" s="14"/>
      <c r="AX169" s="16"/>
      <c r="AY169" s="84"/>
      <c r="AZ169" s="92"/>
      <c r="BA169" s="82"/>
      <c r="BB169" s="92"/>
      <c r="BC169" s="82"/>
      <c r="BD169" s="92"/>
      <c r="BE169" s="82"/>
      <c r="BF169" s="92"/>
      <c r="BG169" s="82"/>
      <c r="BH169" s="92"/>
      <c r="BI169" s="82"/>
      <c r="BJ169" s="92"/>
      <c r="BK169" s="82"/>
      <c r="BL169" s="92"/>
      <c r="BM169" s="82"/>
      <c r="BN169" s="92"/>
      <c r="BO169" s="82"/>
      <c r="BP169" s="92"/>
      <c r="BQ169" s="82"/>
    </row>
    <row r="170" spans="1:69" ht="29.25" customHeight="1">
      <c r="A170" s="141">
        <v>163</v>
      </c>
      <c r="B170" s="137" t="s">
        <v>505</v>
      </c>
      <c r="C170" s="137" t="s">
        <v>90</v>
      </c>
      <c r="D170" s="1">
        <v>42622</v>
      </c>
      <c r="E170" s="137" t="s">
        <v>52</v>
      </c>
      <c r="F170" s="137" t="s">
        <v>60</v>
      </c>
      <c r="G170" s="140" t="s">
        <v>806</v>
      </c>
      <c r="H170" s="140" t="str">
        <f t="shared" ref="H170:H189" si="27">G170</f>
        <v>찾아가는 만화박물관 : 2016조이올팍페스티벌 홍보부스 제작 설치 용역</v>
      </c>
      <c r="I170" s="140" t="s">
        <v>807</v>
      </c>
      <c r="J170" s="18">
        <v>5390000</v>
      </c>
      <c r="K170" s="138"/>
      <c r="L170" s="140"/>
      <c r="M170" s="20"/>
      <c r="N170" s="137"/>
      <c r="O170" s="137"/>
      <c r="P170" s="137"/>
      <c r="Q170" s="137"/>
      <c r="R170" s="59"/>
      <c r="S170" s="40"/>
      <c r="T170" s="138"/>
      <c r="U170" s="140"/>
      <c r="V170" s="140"/>
      <c r="W170" s="140"/>
      <c r="X170" s="40"/>
      <c r="Y170" s="138"/>
      <c r="Z170" s="140" t="s">
        <v>305</v>
      </c>
      <c r="AA170" s="137" t="s">
        <v>306</v>
      </c>
      <c r="AB170" s="140" t="s">
        <v>367</v>
      </c>
      <c r="AC170" s="140"/>
      <c r="AD170" s="1">
        <v>42632</v>
      </c>
      <c r="AE170" s="1">
        <v>42632</v>
      </c>
      <c r="AF170" s="1">
        <v>42640</v>
      </c>
      <c r="AG170" s="18">
        <v>5005000</v>
      </c>
      <c r="AH170" s="61">
        <f t="shared" si="24"/>
        <v>0.9285714285714286</v>
      </c>
      <c r="AI170" s="137"/>
      <c r="AJ170" s="48"/>
      <c r="AK170" s="137"/>
      <c r="AL170" s="137"/>
      <c r="AM170" s="137"/>
      <c r="AN170" s="139"/>
      <c r="AO170" s="137"/>
      <c r="AP170" s="14"/>
      <c r="AQ170" s="141" t="str">
        <f t="shared" si="23"/>
        <v>배은영</v>
      </c>
      <c r="AR170" s="16">
        <v>42639</v>
      </c>
      <c r="AS170" s="16">
        <v>42639</v>
      </c>
      <c r="AT170" s="7"/>
      <c r="AU170" s="14"/>
      <c r="AV170" s="16">
        <v>42642</v>
      </c>
      <c r="AW170" s="14">
        <f>SUM(AG170-AU170)</f>
        <v>5005000</v>
      </c>
      <c r="AX170" s="92"/>
      <c r="AY170" s="82"/>
      <c r="AZ170" s="92"/>
      <c r="BA170" s="82"/>
      <c r="BB170" s="92"/>
      <c r="BC170" s="82"/>
      <c r="BD170" s="92"/>
      <c r="BE170" s="82"/>
      <c r="BF170" s="92"/>
      <c r="BG170" s="82"/>
      <c r="BH170" s="92"/>
      <c r="BI170" s="82"/>
      <c r="BJ170" s="92"/>
      <c r="BK170" s="82"/>
      <c r="BL170" s="92"/>
      <c r="BM170" s="82"/>
      <c r="BN170" s="92"/>
      <c r="BO170" s="82"/>
      <c r="BP170" s="92"/>
      <c r="BQ170" s="82"/>
    </row>
    <row r="171" spans="1:69" ht="29.25" customHeight="1">
      <c r="A171" s="141">
        <v>164</v>
      </c>
      <c r="B171" s="137" t="s">
        <v>83</v>
      </c>
      <c r="C171" s="137" t="s">
        <v>259</v>
      </c>
      <c r="D171" s="1">
        <v>42634</v>
      </c>
      <c r="E171" s="137" t="s">
        <v>91</v>
      </c>
      <c r="F171" s="137" t="s">
        <v>289</v>
      </c>
      <c r="G171" s="140" t="s">
        <v>679</v>
      </c>
      <c r="H171" s="140" t="str">
        <f t="shared" si="27"/>
        <v>한국만화박물관 상설체험교육교재(툰토이 교구) 구입</v>
      </c>
      <c r="I171" s="140" t="s">
        <v>810</v>
      </c>
      <c r="J171" s="18">
        <v>1800000</v>
      </c>
      <c r="K171" s="138"/>
      <c r="L171" s="140"/>
      <c r="M171" s="20"/>
      <c r="N171" s="137"/>
      <c r="O171" s="137"/>
      <c r="P171" s="137"/>
      <c r="Q171" s="137"/>
      <c r="R171" s="42"/>
      <c r="S171" s="42"/>
      <c r="T171" s="138"/>
      <c r="U171" s="140"/>
      <c r="V171" s="140"/>
      <c r="W171" s="140"/>
      <c r="X171" s="40"/>
      <c r="Y171" s="138"/>
      <c r="Z171" s="140" t="s">
        <v>508</v>
      </c>
      <c r="AA171" s="137" t="s">
        <v>510</v>
      </c>
      <c r="AB171" s="140" t="s">
        <v>509</v>
      </c>
      <c r="AC171" s="140"/>
      <c r="AD171" s="1">
        <v>42636</v>
      </c>
      <c r="AE171" s="1"/>
      <c r="AF171" s="1">
        <v>42641</v>
      </c>
      <c r="AG171" s="18">
        <v>1600000</v>
      </c>
      <c r="AH171" s="61">
        <f t="shared" si="24"/>
        <v>0.88888888888888884</v>
      </c>
      <c r="AI171" s="137"/>
      <c r="AJ171" s="48"/>
      <c r="AK171" s="137"/>
      <c r="AL171" s="137"/>
      <c r="AM171" s="137"/>
      <c r="AN171" s="139"/>
      <c r="AO171" s="137"/>
      <c r="AP171" s="14"/>
      <c r="AQ171" s="141" t="str">
        <f t="shared" si="23"/>
        <v>김현재</v>
      </c>
      <c r="AR171" s="16">
        <v>42641</v>
      </c>
      <c r="AS171" s="16">
        <v>42641</v>
      </c>
      <c r="AT171" s="7"/>
      <c r="AU171" s="14"/>
      <c r="AV171" s="16">
        <v>42655</v>
      </c>
      <c r="AW171" s="14">
        <f>SUM(AG171-AU171)</f>
        <v>1600000</v>
      </c>
      <c r="AX171" s="92"/>
      <c r="AY171" s="82"/>
      <c r="AZ171" s="92"/>
      <c r="BA171" s="82"/>
      <c r="BB171" s="92"/>
      <c r="BC171" s="82"/>
      <c r="BD171" s="92"/>
      <c r="BE171" s="82"/>
      <c r="BF171" s="92"/>
      <c r="BG171" s="82"/>
      <c r="BH171" s="92"/>
      <c r="BI171" s="82"/>
      <c r="BJ171" s="92"/>
      <c r="BK171" s="82"/>
      <c r="BL171" s="92"/>
      <c r="BM171" s="82"/>
      <c r="BN171" s="92"/>
      <c r="BO171" s="82"/>
      <c r="BP171" s="92"/>
      <c r="BQ171" s="82"/>
    </row>
    <row r="172" spans="1:69" ht="29.25" customHeight="1">
      <c r="A172" s="141">
        <v>165</v>
      </c>
      <c r="B172" s="137" t="s">
        <v>83</v>
      </c>
      <c r="C172" s="137" t="s">
        <v>259</v>
      </c>
      <c r="D172" s="1">
        <v>42635</v>
      </c>
      <c r="E172" s="137" t="s">
        <v>91</v>
      </c>
      <c r="F172" s="137" t="s">
        <v>226</v>
      </c>
      <c r="G172" s="140" t="s">
        <v>808</v>
      </c>
      <c r="H172" s="140" t="str">
        <f t="shared" si="27"/>
        <v>한국만화박물관 상설체험교육교재(거울잔상 애니 교구) 구입</v>
      </c>
      <c r="I172" s="140" t="s">
        <v>809</v>
      </c>
      <c r="J172" s="18">
        <v>1925000</v>
      </c>
      <c r="K172" s="138"/>
      <c r="L172" s="140"/>
      <c r="M172" s="20"/>
      <c r="N172" s="137"/>
      <c r="O172" s="137"/>
      <c r="P172" s="137"/>
      <c r="Q172" s="137"/>
      <c r="R172" s="59"/>
      <c r="S172" s="40"/>
      <c r="T172" s="138"/>
      <c r="U172" s="140"/>
      <c r="V172" s="140"/>
      <c r="W172" s="140"/>
      <c r="X172" s="40"/>
      <c r="Y172" s="138"/>
      <c r="Z172" s="140" t="s">
        <v>229</v>
      </c>
      <c r="AA172" s="137" t="s">
        <v>230</v>
      </c>
      <c r="AB172" s="140" t="s">
        <v>231</v>
      </c>
      <c r="AC172" s="140"/>
      <c r="AD172" s="1">
        <v>42636</v>
      </c>
      <c r="AE172" s="1"/>
      <c r="AF172" s="1">
        <v>42647</v>
      </c>
      <c r="AG172" s="18">
        <v>1732500</v>
      </c>
      <c r="AH172" s="61">
        <f t="shared" si="24"/>
        <v>0.9</v>
      </c>
      <c r="AI172" s="137"/>
      <c r="AJ172" s="48"/>
      <c r="AK172" s="137"/>
      <c r="AL172" s="137"/>
      <c r="AM172" s="137"/>
      <c r="AN172" s="139"/>
      <c r="AO172" s="137"/>
      <c r="AP172" s="14"/>
      <c r="AQ172" s="141" t="str">
        <f t="shared" si="23"/>
        <v>김현재</v>
      </c>
      <c r="AR172" s="16">
        <v>42642</v>
      </c>
      <c r="AS172" s="16">
        <v>42642</v>
      </c>
      <c r="AT172" s="7"/>
      <c r="AU172" s="14"/>
      <c r="AV172" s="16">
        <v>42654</v>
      </c>
      <c r="AW172" s="14">
        <f>SUM(AG172-AU172)</f>
        <v>1732500</v>
      </c>
      <c r="AX172" s="92"/>
      <c r="AY172" s="82"/>
      <c r="AZ172" s="92"/>
      <c r="BA172" s="82"/>
      <c r="BB172" s="92"/>
      <c r="BC172" s="82"/>
      <c r="BD172" s="92"/>
      <c r="BE172" s="82"/>
      <c r="BF172" s="92"/>
      <c r="BG172" s="82"/>
      <c r="BH172" s="92"/>
      <c r="BI172" s="82"/>
      <c r="BJ172" s="92"/>
      <c r="BK172" s="82"/>
      <c r="BL172" s="92"/>
      <c r="BM172" s="82"/>
      <c r="BN172" s="92"/>
      <c r="BO172" s="82"/>
      <c r="BP172" s="92"/>
      <c r="BQ172" s="82"/>
    </row>
    <row r="173" spans="1:69" ht="29.25" customHeight="1">
      <c r="A173" s="141">
        <v>166</v>
      </c>
      <c r="B173" s="137" t="s">
        <v>83</v>
      </c>
      <c r="C173" s="137" t="s">
        <v>259</v>
      </c>
      <c r="D173" s="1">
        <v>42635</v>
      </c>
      <c r="E173" s="137" t="s">
        <v>52</v>
      </c>
      <c r="F173" s="137" t="s">
        <v>60</v>
      </c>
      <c r="G173" s="140" t="s">
        <v>813</v>
      </c>
      <c r="H173" s="140" t="str">
        <f t="shared" si="27"/>
        <v>2016 한국만화박물관 가을 이벤트 행사 용역</v>
      </c>
      <c r="I173" s="140" t="s">
        <v>391</v>
      </c>
      <c r="J173" s="18">
        <v>3520000</v>
      </c>
      <c r="K173" s="138"/>
      <c r="L173" s="140"/>
      <c r="M173" s="20"/>
      <c r="N173" s="137"/>
      <c r="O173" s="137"/>
      <c r="P173" s="137"/>
      <c r="Q173" s="137"/>
      <c r="R173" s="59"/>
      <c r="S173" s="40"/>
      <c r="T173" s="138"/>
      <c r="U173" s="140"/>
      <c r="V173" s="140"/>
      <c r="W173" s="140"/>
      <c r="X173" s="40"/>
      <c r="Y173" s="138"/>
      <c r="Z173" s="140" t="s">
        <v>590</v>
      </c>
      <c r="AA173" s="137" t="s">
        <v>593</v>
      </c>
      <c r="AB173" s="140" t="s">
        <v>591</v>
      </c>
      <c r="AC173" s="140"/>
      <c r="AD173" s="1">
        <v>42639</v>
      </c>
      <c r="AE173" s="1">
        <v>42639</v>
      </c>
      <c r="AF173" s="1">
        <v>42662</v>
      </c>
      <c r="AG173" s="18">
        <v>3300000</v>
      </c>
      <c r="AH173" s="61">
        <f t="shared" si="24"/>
        <v>0.9375</v>
      </c>
      <c r="AI173" s="137"/>
      <c r="AJ173" s="48"/>
      <c r="AK173" s="137"/>
      <c r="AL173" s="137"/>
      <c r="AM173" s="137"/>
      <c r="AN173" s="139"/>
      <c r="AO173" s="137"/>
      <c r="AP173" s="14"/>
      <c r="AQ173" s="141" t="str">
        <f t="shared" si="23"/>
        <v>김현재</v>
      </c>
      <c r="AR173" s="16">
        <v>42661</v>
      </c>
      <c r="AS173" s="16">
        <v>42661</v>
      </c>
      <c r="AT173" s="7"/>
      <c r="AU173" s="14"/>
      <c r="AV173" s="16">
        <v>42664</v>
      </c>
      <c r="AW173" s="14">
        <f>SUM(AG173-AU173)</f>
        <v>3300000</v>
      </c>
      <c r="AX173" s="92"/>
      <c r="AY173" s="82"/>
      <c r="AZ173" s="92"/>
      <c r="BA173" s="82"/>
      <c r="BB173" s="92"/>
      <c r="BC173" s="82"/>
      <c r="BD173" s="92"/>
      <c r="BE173" s="82"/>
      <c r="BF173" s="92"/>
      <c r="BG173" s="82"/>
      <c r="BH173" s="92"/>
      <c r="BI173" s="82"/>
      <c r="BJ173" s="92"/>
      <c r="BK173" s="82"/>
      <c r="BL173" s="92"/>
      <c r="BM173" s="82"/>
      <c r="BN173" s="92"/>
      <c r="BO173" s="82"/>
      <c r="BP173" s="92"/>
      <c r="BQ173" s="82"/>
    </row>
    <row r="174" spans="1:69" ht="29.25" customHeight="1">
      <c r="A174" s="141">
        <v>167</v>
      </c>
      <c r="B174" s="137" t="s">
        <v>505</v>
      </c>
      <c r="C174" s="137" t="s">
        <v>134</v>
      </c>
      <c r="D174" s="1">
        <v>42621</v>
      </c>
      <c r="E174" s="137" t="s">
        <v>195</v>
      </c>
      <c r="F174" s="137" t="s">
        <v>269</v>
      </c>
      <c r="G174" s="140" t="s">
        <v>814</v>
      </c>
      <c r="H174" s="140" t="str">
        <f t="shared" si="27"/>
        <v>만화애니콘텐츠를 활용한 아파트벽화 조성 공사</v>
      </c>
      <c r="I174" s="140" t="s">
        <v>815</v>
      </c>
      <c r="J174" s="18">
        <v>51600000</v>
      </c>
      <c r="K174" s="138">
        <v>42625</v>
      </c>
      <c r="L174" s="140" t="s">
        <v>816</v>
      </c>
      <c r="M174" s="20">
        <v>0.87744999999999995</v>
      </c>
      <c r="N174" s="137" t="s">
        <v>242</v>
      </c>
      <c r="O174" s="137" t="s">
        <v>117</v>
      </c>
      <c r="P174" s="137" t="s">
        <v>817</v>
      </c>
      <c r="Q174" s="137" t="s">
        <v>275</v>
      </c>
      <c r="R174" s="59">
        <f>SUM(J174)</f>
        <v>51600000</v>
      </c>
      <c r="S174" s="40">
        <v>50812750</v>
      </c>
      <c r="T174" s="138">
        <v>42635</v>
      </c>
      <c r="U174" s="140">
        <v>79</v>
      </c>
      <c r="V174" s="140" t="s">
        <v>818</v>
      </c>
      <c r="W174" s="140" t="s">
        <v>819</v>
      </c>
      <c r="X174" s="40">
        <v>44664640</v>
      </c>
      <c r="Y174" s="138">
        <v>42635</v>
      </c>
      <c r="Z174" s="140" t="s">
        <v>820</v>
      </c>
      <c r="AA174" s="137" t="s">
        <v>821</v>
      </c>
      <c r="AB174" s="140" t="s">
        <v>819</v>
      </c>
      <c r="AC174" s="140">
        <v>1</v>
      </c>
      <c r="AD174" s="1">
        <v>42642</v>
      </c>
      <c r="AE174" s="1">
        <v>42642</v>
      </c>
      <c r="AF174" s="1">
        <v>42731</v>
      </c>
      <c r="AG174" s="18">
        <v>44664640</v>
      </c>
      <c r="AH174" s="61">
        <f>SUM(AG174/S174)</f>
        <v>0.87900458054326913</v>
      </c>
      <c r="AI174" s="137"/>
      <c r="AJ174" s="48"/>
      <c r="AK174" s="137"/>
      <c r="AL174" s="137"/>
      <c r="AM174" s="137"/>
      <c r="AN174" s="139"/>
      <c r="AO174" s="137"/>
      <c r="AP174" s="14"/>
      <c r="AQ174" s="141" t="str">
        <f t="shared" si="23"/>
        <v>손은양</v>
      </c>
      <c r="AR174" s="16"/>
      <c r="AS174" s="16"/>
      <c r="AT174" s="7">
        <v>42660</v>
      </c>
      <c r="AU174" s="14">
        <v>31265240</v>
      </c>
      <c r="AV174" s="16"/>
      <c r="AW174" s="14"/>
      <c r="AX174" s="92"/>
      <c r="AY174" s="82"/>
      <c r="AZ174" s="92"/>
      <c r="BA174" s="82"/>
      <c r="BB174" s="92"/>
      <c r="BC174" s="82"/>
      <c r="BD174" s="92"/>
      <c r="BE174" s="82"/>
      <c r="BF174" s="92"/>
      <c r="BG174" s="82"/>
      <c r="BH174" s="92"/>
      <c r="BI174" s="82"/>
      <c r="BJ174" s="92"/>
      <c r="BK174" s="82"/>
      <c r="BL174" s="92"/>
      <c r="BM174" s="82"/>
      <c r="BN174" s="92"/>
      <c r="BO174" s="82"/>
      <c r="BP174" s="92"/>
      <c r="BQ174" s="82"/>
    </row>
    <row r="175" spans="1:69" ht="29.25" customHeight="1">
      <c r="A175" s="141">
        <v>168</v>
      </c>
      <c r="B175" s="137" t="s">
        <v>75</v>
      </c>
      <c r="C175" s="137" t="s">
        <v>823</v>
      </c>
      <c r="D175" s="1">
        <v>42620</v>
      </c>
      <c r="E175" s="137" t="s">
        <v>52</v>
      </c>
      <c r="F175" s="137" t="s">
        <v>238</v>
      </c>
      <c r="G175" s="140" t="s">
        <v>825</v>
      </c>
      <c r="H175" s="140" t="str">
        <f t="shared" si="27"/>
        <v>부천지역 만화영상산업 현황 및 실태조사 연구 용역</v>
      </c>
      <c r="I175" s="140" t="s">
        <v>458</v>
      </c>
      <c r="J175" s="18">
        <v>20000000</v>
      </c>
      <c r="K175" s="138">
        <v>42621</v>
      </c>
      <c r="L175" s="140"/>
      <c r="M175" s="20"/>
      <c r="N175" s="137" t="s">
        <v>242</v>
      </c>
      <c r="O175" s="137" t="s">
        <v>117</v>
      </c>
      <c r="P175" s="137" t="s">
        <v>817</v>
      </c>
      <c r="Q175" s="137" t="s">
        <v>275</v>
      </c>
      <c r="R175" s="59">
        <f>SUM(J175)</f>
        <v>20000000</v>
      </c>
      <c r="S175" s="40">
        <v>20000000</v>
      </c>
      <c r="T175" s="138">
        <v>42635</v>
      </c>
      <c r="U175" s="140">
        <v>2</v>
      </c>
      <c r="V175" s="140" t="s">
        <v>827</v>
      </c>
      <c r="W175" s="140" t="s">
        <v>828</v>
      </c>
      <c r="X175" s="40">
        <v>20000000</v>
      </c>
      <c r="Y175" s="138">
        <v>42635</v>
      </c>
      <c r="Z175" s="140" t="s">
        <v>827</v>
      </c>
      <c r="AA175" s="137" t="s">
        <v>829</v>
      </c>
      <c r="AB175" s="140" t="s">
        <v>828</v>
      </c>
      <c r="AC175" s="140">
        <v>1</v>
      </c>
      <c r="AD175" s="1">
        <v>42643</v>
      </c>
      <c r="AE175" s="1">
        <v>42643</v>
      </c>
      <c r="AF175" s="1">
        <v>42732</v>
      </c>
      <c r="AG175" s="18">
        <v>20000000</v>
      </c>
      <c r="AH175" s="61">
        <f>SUM(AG175/S175)</f>
        <v>1</v>
      </c>
      <c r="AI175" s="137"/>
      <c r="AJ175" s="48"/>
      <c r="AK175" s="137"/>
      <c r="AL175" s="137"/>
      <c r="AM175" s="137"/>
      <c r="AN175" s="139"/>
      <c r="AO175" s="137"/>
      <c r="AP175" s="14"/>
      <c r="AQ175" s="141" t="str">
        <f t="shared" si="23"/>
        <v>임미영</v>
      </c>
      <c r="AR175" s="16"/>
      <c r="AS175" s="16"/>
      <c r="AT175" s="7">
        <v>42655</v>
      </c>
      <c r="AU175" s="14">
        <v>12000000</v>
      </c>
      <c r="AV175" s="16"/>
      <c r="AW175" s="14"/>
      <c r="AX175" s="92"/>
      <c r="AY175" s="82"/>
      <c r="AZ175" s="92"/>
      <c r="BA175" s="82"/>
      <c r="BB175" s="92"/>
      <c r="BC175" s="82"/>
      <c r="BD175" s="92"/>
      <c r="BE175" s="82"/>
      <c r="BF175" s="92"/>
      <c r="BG175" s="82"/>
      <c r="BH175" s="92"/>
      <c r="BI175" s="82"/>
      <c r="BJ175" s="92"/>
      <c r="BK175" s="82"/>
      <c r="BL175" s="92"/>
      <c r="BM175" s="82"/>
      <c r="BN175" s="92"/>
      <c r="BO175" s="82"/>
      <c r="BP175" s="92"/>
      <c r="BQ175" s="82"/>
    </row>
    <row r="176" spans="1:69" ht="29.25" customHeight="1">
      <c r="A176" s="141">
        <v>169</v>
      </c>
      <c r="B176" s="137" t="s">
        <v>505</v>
      </c>
      <c r="C176" s="137" t="s">
        <v>134</v>
      </c>
      <c r="D176" s="1">
        <v>42643</v>
      </c>
      <c r="E176" s="137" t="s">
        <v>52</v>
      </c>
      <c r="F176" s="137" t="s">
        <v>60</v>
      </c>
      <c r="G176" s="140" t="s">
        <v>864</v>
      </c>
      <c r="H176" s="140" t="str">
        <f t="shared" si="27"/>
        <v>만화애니 콘텐츠를 활용한 아파트벽화 기획 및 디자인 용역</v>
      </c>
      <c r="I176" s="140" t="s">
        <v>207</v>
      </c>
      <c r="J176" s="18">
        <v>5500000</v>
      </c>
      <c r="K176" s="138"/>
      <c r="L176" s="140"/>
      <c r="M176" s="20"/>
      <c r="N176" s="137"/>
      <c r="O176" s="137"/>
      <c r="P176" s="137"/>
      <c r="Q176" s="137"/>
      <c r="R176" s="42"/>
      <c r="S176" s="42"/>
      <c r="T176" s="138"/>
      <c r="U176" s="140"/>
      <c r="V176" s="140"/>
      <c r="W176" s="140"/>
      <c r="X176" s="42"/>
      <c r="Y176" s="138"/>
      <c r="Z176" s="140" t="s">
        <v>333</v>
      </c>
      <c r="AA176" s="137" t="s">
        <v>335</v>
      </c>
      <c r="AB176" s="140" t="s">
        <v>334</v>
      </c>
      <c r="AC176" s="140"/>
      <c r="AD176" s="1">
        <v>42648</v>
      </c>
      <c r="AE176" s="1">
        <v>42648</v>
      </c>
      <c r="AF176" s="1">
        <v>42677</v>
      </c>
      <c r="AG176" s="18">
        <v>5000000</v>
      </c>
      <c r="AH176" s="61">
        <f>SUM(AG176/J176)</f>
        <v>0.90909090909090906</v>
      </c>
      <c r="AI176" s="137"/>
      <c r="AJ176" s="48"/>
      <c r="AK176" s="137"/>
      <c r="AL176" s="137"/>
      <c r="AM176" s="137"/>
      <c r="AN176" s="139"/>
      <c r="AO176" s="137"/>
      <c r="AP176" s="14"/>
      <c r="AQ176" s="141" t="str">
        <f t="shared" si="23"/>
        <v>손은양</v>
      </c>
      <c r="AR176" s="16">
        <v>42677</v>
      </c>
      <c r="AS176" s="16">
        <v>42681</v>
      </c>
      <c r="AT176" s="7"/>
      <c r="AU176" s="14"/>
      <c r="AV176" s="16">
        <v>42684</v>
      </c>
      <c r="AW176" s="14">
        <f>SUM(AG176-AU176)</f>
        <v>5000000</v>
      </c>
      <c r="AX176" s="92"/>
      <c r="AY176" s="82"/>
      <c r="AZ176" s="92"/>
      <c r="BA176" s="82"/>
      <c r="BB176" s="92"/>
      <c r="BC176" s="82"/>
      <c r="BD176" s="92"/>
      <c r="BE176" s="82"/>
      <c r="BF176" s="92"/>
      <c r="BG176" s="82"/>
      <c r="BH176" s="92"/>
      <c r="BI176" s="82"/>
      <c r="BJ176" s="92"/>
      <c r="BK176" s="82"/>
      <c r="BL176" s="92"/>
      <c r="BM176" s="82"/>
      <c r="BN176" s="92"/>
      <c r="BO176" s="82"/>
      <c r="BP176" s="92"/>
      <c r="BQ176" s="82"/>
    </row>
    <row r="177" spans="1:69" ht="29.25" customHeight="1">
      <c r="A177" s="141">
        <v>170</v>
      </c>
      <c r="B177" s="137" t="s">
        <v>83</v>
      </c>
      <c r="C177" s="137" t="s">
        <v>84</v>
      </c>
      <c r="D177" s="1">
        <v>42649</v>
      </c>
      <c r="E177" s="137" t="s">
        <v>52</v>
      </c>
      <c r="F177" s="137" t="s">
        <v>60</v>
      </c>
      <c r="G177" s="140" t="s">
        <v>854</v>
      </c>
      <c r="H177" s="140" t="str">
        <f t="shared" si="27"/>
        <v>카툰공감100 부천 평생학습축제 참여를 위한 물품 임차</v>
      </c>
      <c r="I177" s="140" t="s">
        <v>855</v>
      </c>
      <c r="J177" s="18">
        <v>500500</v>
      </c>
      <c r="K177" s="138"/>
      <c r="L177" s="140"/>
      <c r="M177" s="20"/>
      <c r="N177" s="137"/>
      <c r="O177" s="137"/>
      <c r="P177" s="137"/>
      <c r="Q177" s="137"/>
      <c r="R177" s="59"/>
      <c r="S177" s="40"/>
      <c r="T177" s="138"/>
      <c r="U177" s="140"/>
      <c r="V177" s="140"/>
      <c r="W177" s="140"/>
      <c r="X177" s="40"/>
      <c r="Y177" s="138"/>
      <c r="Z177" s="140" t="s">
        <v>851</v>
      </c>
      <c r="AA177" s="141" t="s">
        <v>852</v>
      </c>
      <c r="AB177" s="140" t="s">
        <v>853</v>
      </c>
      <c r="AC177" s="140"/>
      <c r="AD177" s="1">
        <v>42649</v>
      </c>
      <c r="AE177" s="1">
        <v>42658</v>
      </c>
      <c r="AF177" s="1">
        <v>42658</v>
      </c>
      <c r="AG177" s="18">
        <v>434500</v>
      </c>
      <c r="AH177" s="61">
        <f>SUM(AG177/J177)</f>
        <v>0.86813186813186816</v>
      </c>
      <c r="AI177" s="137"/>
      <c r="AJ177" s="48"/>
      <c r="AK177" s="137"/>
      <c r="AL177" s="137"/>
      <c r="AM177" s="137"/>
      <c r="AN177" s="139"/>
      <c r="AO177" s="137"/>
      <c r="AP177" s="14"/>
      <c r="AQ177" s="141" t="str">
        <f t="shared" si="23"/>
        <v>안윤선</v>
      </c>
      <c r="AR177" s="16">
        <v>42658</v>
      </c>
      <c r="AS177" s="16">
        <v>42658</v>
      </c>
      <c r="AT177" s="7"/>
      <c r="AU177" s="14"/>
      <c r="AV177" s="16">
        <v>42671</v>
      </c>
      <c r="AW177" s="14">
        <f>SUM(AG177-AU177)</f>
        <v>434500</v>
      </c>
      <c r="AX177" s="92"/>
      <c r="AY177" s="82"/>
      <c r="AZ177" s="92"/>
      <c r="BA177" s="82"/>
      <c r="BB177" s="92"/>
      <c r="BC177" s="82"/>
      <c r="BD177" s="92"/>
      <c r="BE177" s="82"/>
      <c r="BF177" s="92"/>
      <c r="BG177" s="82"/>
      <c r="BH177" s="92"/>
      <c r="BI177" s="82"/>
      <c r="BJ177" s="92"/>
      <c r="BK177" s="82"/>
      <c r="BL177" s="92"/>
      <c r="BM177" s="82"/>
      <c r="BN177" s="92"/>
      <c r="BO177" s="82"/>
      <c r="BP177" s="92"/>
      <c r="BQ177" s="82"/>
    </row>
    <row r="178" spans="1:69" ht="29.25" customHeight="1">
      <c r="A178" s="141">
        <v>171</v>
      </c>
      <c r="B178" s="137" t="s">
        <v>83</v>
      </c>
      <c r="C178" s="137" t="s">
        <v>253</v>
      </c>
      <c r="D178" s="1">
        <v>42654</v>
      </c>
      <c r="E178" s="137" t="s">
        <v>91</v>
      </c>
      <c r="F178" s="137" t="s">
        <v>60</v>
      </c>
      <c r="G178" s="140" t="s">
        <v>894</v>
      </c>
      <c r="H178" s="140" t="str">
        <f t="shared" si="27"/>
        <v>우리원 대외홍보 및 BI제고를 위한 릴홀더형 사원증 목걸이 제작</v>
      </c>
      <c r="I178" s="140" t="s">
        <v>895</v>
      </c>
      <c r="J178" s="18">
        <v>462000</v>
      </c>
      <c r="K178" s="138"/>
      <c r="L178" s="140"/>
      <c r="M178" s="20"/>
      <c r="N178" s="137"/>
      <c r="O178" s="137"/>
      <c r="P178" s="137"/>
      <c r="Q178" s="137"/>
      <c r="R178" s="59"/>
      <c r="S178" s="40"/>
      <c r="T178" s="138"/>
      <c r="U178" s="140"/>
      <c r="V178" s="140"/>
      <c r="W178" s="140"/>
      <c r="X178" s="40"/>
      <c r="Y178" s="138"/>
      <c r="Z178" s="140" t="s">
        <v>896</v>
      </c>
      <c r="AA178" s="141" t="s">
        <v>897</v>
      </c>
      <c r="AB178" s="140" t="s">
        <v>898</v>
      </c>
      <c r="AC178" s="140"/>
      <c r="AD178" s="1">
        <v>42654</v>
      </c>
      <c r="AE178" s="1"/>
      <c r="AF178" s="1">
        <v>42691</v>
      </c>
      <c r="AG178" s="18">
        <v>462000</v>
      </c>
      <c r="AH178" s="61">
        <f>SUM(AG178/J178)</f>
        <v>1</v>
      </c>
      <c r="AI178" s="137"/>
      <c r="AJ178" s="48"/>
      <c r="AK178" s="137"/>
      <c r="AL178" s="137"/>
      <c r="AM178" s="137"/>
      <c r="AN178" s="139"/>
      <c r="AO178" s="137"/>
      <c r="AP178" s="14"/>
      <c r="AQ178" s="141" t="str">
        <f t="shared" si="23"/>
        <v>이효재</v>
      </c>
      <c r="AR178" s="16">
        <v>42691</v>
      </c>
      <c r="AS178" s="16">
        <v>42691</v>
      </c>
      <c r="AT178" s="7"/>
      <c r="AU178" s="14"/>
      <c r="AV178" s="16">
        <v>42698</v>
      </c>
      <c r="AW178" s="14">
        <f>SUM(AG178-AU178)</f>
        <v>462000</v>
      </c>
      <c r="AX178" s="92"/>
      <c r="AY178" s="82"/>
      <c r="AZ178" s="92"/>
      <c r="BA178" s="82"/>
      <c r="BB178" s="92"/>
      <c r="BC178" s="82"/>
      <c r="BD178" s="92"/>
      <c r="BE178" s="82"/>
      <c r="BF178" s="92"/>
      <c r="BG178" s="82"/>
      <c r="BH178" s="92"/>
      <c r="BI178" s="82"/>
      <c r="BJ178" s="92"/>
      <c r="BK178" s="82"/>
      <c r="BL178" s="92"/>
      <c r="BM178" s="82"/>
      <c r="BN178" s="92"/>
      <c r="BO178" s="82"/>
      <c r="BP178" s="92"/>
      <c r="BQ178" s="82"/>
    </row>
    <row r="179" spans="1:69" ht="29.25" customHeight="1">
      <c r="A179" s="141">
        <v>172</v>
      </c>
      <c r="B179" s="137" t="s">
        <v>83</v>
      </c>
      <c r="C179" s="137" t="s">
        <v>84</v>
      </c>
      <c r="D179" s="1">
        <v>42656</v>
      </c>
      <c r="E179" s="137" t="s">
        <v>52</v>
      </c>
      <c r="F179" s="137" t="s">
        <v>60</v>
      </c>
      <c r="G179" s="140" t="s">
        <v>840</v>
      </c>
      <c r="H179" s="140" t="str">
        <f t="shared" si="27"/>
        <v>카툰공감100 「시니어 만화 창작 교실」, 「시민 만화 기자 양성교실」 2기 운영 용역</v>
      </c>
      <c r="I179" s="140" t="s">
        <v>86</v>
      </c>
      <c r="J179" s="18">
        <v>21783300</v>
      </c>
      <c r="K179" s="138"/>
      <c r="L179" s="140"/>
      <c r="M179" s="20"/>
      <c r="N179" s="137"/>
      <c r="O179" s="137"/>
      <c r="P179" s="137"/>
      <c r="Q179" s="137"/>
      <c r="R179" s="59"/>
      <c r="S179" s="40"/>
      <c r="T179" s="138"/>
      <c r="U179" s="140"/>
      <c r="V179" s="140"/>
      <c r="W179" s="140"/>
      <c r="X179" s="40"/>
      <c r="Y179" s="138"/>
      <c r="Z179" s="140" t="s">
        <v>87</v>
      </c>
      <c r="AA179" s="137" t="s">
        <v>88</v>
      </c>
      <c r="AB179" s="140" t="s">
        <v>89</v>
      </c>
      <c r="AC179" s="140"/>
      <c r="AD179" s="1">
        <v>42661</v>
      </c>
      <c r="AE179" s="1">
        <v>42661</v>
      </c>
      <c r="AF179" s="1">
        <v>42720</v>
      </c>
      <c r="AG179" s="18">
        <v>19800000</v>
      </c>
      <c r="AH179" s="61">
        <f>SUM(AG179/J179)</f>
        <v>0.90895318891077115</v>
      </c>
      <c r="AI179" s="137"/>
      <c r="AJ179" s="48"/>
      <c r="AK179" s="137"/>
      <c r="AL179" s="137"/>
      <c r="AM179" s="137"/>
      <c r="AN179" s="139"/>
      <c r="AO179" s="137"/>
      <c r="AP179" s="14"/>
      <c r="AQ179" s="141" t="str">
        <f t="shared" si="23"/>
        <v>안윤선</v>
      </c>
      <c r="AR179" s="16"/>
      <c r="AS179" s="16"/>
      <c r="AT179" s="7"/>
      <c r="AU179" s="14"/>
      <c r="AV179" s="16"/>
      <c r="AW179" s="14"/>
      <c r="AX179" s="92"/>
      <c r="AY179" s="82"/>
      <c r="AZ179" s="92"/>
      <c r="BA179" s="82"/>
      <c r="BB179" s="92"/>
      <c r="BC179" s="82"/>
      <c r="BD179" s="92"/>
      <c r="BE179" s="82"/>
      <c r="BF179" s="92"/>
      <c r="BG179" s="82"/>
      <c r="BH179" s="92"/>
      <c r="BI179" s="82"/>
      <c r="BJ179" s="92"/>
      <c r="BK179" s="82"/>
      <c r="BL179" s="92"/>
      <c r="BM179" s="82"/>
      <c r="BN179" s="92"/>
      <c r="BO179" s="82"/>
      <c r="BP179" s="92"/>
      <c r="BQ179" s="82"/>
    </row>
    <row r="180" spans="1:69" ht="29.25" customHeight="1">
      <c r="A180" s="141">
        <v>173</v>
      </c>
      <c r="B180" s="137" t="s">
        <v>393</v>
      </c>
      <c r="C180" s="137" t="s">
        <v>394</v>
      </c>
      <c r="D180" s="1">
        <v>42657</v>
      </c>
      <c r="E180" s="137" t="s">
        <v>91</v>
      </c>
      <c r="F180" s="137" t="s">
        <v>60</v>
      </c>
      <c r="G180" s="140" t="s">
        <v>841</v>
      </c>
      <c r="H180" s="140" t="str">
        <f t="shared" si="27"/>
        <v>제5회 세계어린이만화가대회 도록 제작</v>
      </c>
      <c r="I180" s="140" t="s">
        <v>842</v>
      </c>
      <c r="J180" s="18">
        <v>5542900</v>
      </c>
      <c r="K180" s="138"/>
      <c r="L180" s="140"/>
      <c r="M180" s="20"/>
      <c r="N180" s="137"/>
      <c r="O180" s="137"/>
      <c r="P180" s="137"/>
      <c r="Q180" s="137"/>
      <c r="R180" s="59"/>
      <c r="S180" s="40"/>
      <c r="T180" s="138"/>
      <c r="U180" s="140"/>
      <c r="V180" s="140"/>
      <c r="W180" s="140"/>
      <c r="X180" s="40"/>
      <c r="Y180" s="138"/>
      <c r="Z180" s="140" t="s">
        <v>863</v>
      </c>
      <c r="AA180" s="137" t="s">
        <v>843</v>
      </c>
      <c r="AB180" s="140" t="s">
        <v>850</v>
      </c>
      <c r="AC180" s="140"/>
      <c r="AD180" s="1">
        <v>42663</v>
      </c>
      <c r="AE180" s="1"/>
      <c r="AF180" s="1">
        <v>42682</v>
      </c>
      <c r="AG180" s="18">
        <v>5078000</v>
      </c>
      <c r="AH180" s="61">
        <f t="shared" ref="AH180:AH189" si="28">SUM(AG180/J180)</f>
        <v>0.91612693716285698</v>
      </c>
      <c r="AI180" s="137"/>
      <c r="AJ180" s="48"/>
      <c r="AK180" s="137"/>
      <c r="AL180" s="137"/>
      <c r="AM180" s="137"/>
      <c r="AN180" s="139"/>
      <c r="AO180" s="137"/>
      <c r="AP180" s="14"/>
      <c r="AQ180" s="141" t="str">
        <f t="shared" si="23"/>
        <v>박소연</v>
      </c>
      <c r="AR180" s="16">
        <v>42682</v>
      </c>
      <c r="AS180" s="16">
        <v>42692</v>
      </c>
      <c r="AT180" s="7"/>
      <c r="AU180" s="14"/>
      <c r="AV180" s="16"/>
      <c r="AW180" s="14"/>
      <c r="AX180" s="92"/>
      <c r="AY180" s="82"/>
      <c r="AZ180" s="92"/>
      <c r="BA180" s="82"/>
      <c r="BB180" s="92"/>
      <c r="BC180" s="82"/>
      <c r="BD180" s="92"/>
      <c r="BE180" s="82"/>
      <c r="BF180" s="92"/>
      <c r="BG180" s="82"/>
      <c r="BH180" s="92"/>
      <c r="BI180" s="82"/>
      <c r="BJ180" s="92"/>
      <c r="BK180" s="82"/>
      <c r="BL180" s="92"/>
      <c r="BM180" s="82"/>
      <c r="BN180" s="92"/>
      <c r="BO180" s="82"/>
      <c r="BP180" s="92"/>
      <c r="BQ180" s="82"/>
    </row>
    <row r="181" spans="1:69" ht="29.25" customHeight="1">
      <c r="A181" s="141">
        <v>174</v>
      </c>
      <c r="B181" s="137" t="s">
        <v>83</v>
      </c>
      <c r="C181" s="137" t="s">
        <v>84</v>
      </c>
      <c r="D181" s="1">
        <v>42662</v>
      </c>
      <c r="E181" s="137" t="s">
        <v>52</v>
      </c>
      <c r="F181" s="137" t="s">
        <v>60</v>
      </c>
      <c r="G181" s="140" t="s">
        <v>844</v>
      </c>
      <c r="H181" s="140" t="str">
        <f t="shared" si="27"/>
        <v>카툰공감100 화목한 우리가족 만화 스토리텔링 교실 운영 용역</v>
      </c>
      <c r="I181" s="140" t="s">
        <v>86</v>
      </c>
      <c r="J181" s="18">
        <v>3707550</v>
      </c>
      <c r="K181" s="138"/>
      <c r="L181" s="140"/>
      <c r="M181" s="20"/>
      <c r="N181" s="137"/>
      <c r="O181" s="137"/>
      <c r="P181" s="137"/>
      <c r="Q181" s="137"/>
      <c r="R181" s="59"/>
      <c r="S181" s="40"/>
      <c r="T181" s="138"/>
      <c r="U181" s="140"/>
      <c r="V181" s="140"/>
      <c r="W181" s="140"/>
      <c r="X181" s="40"/>
      <c r="Y181" s="138"/>
      <c r="Z181" s="140" t="s">
        <v>845</v>
      </c>
      <c r="AA181" s="137" t="s">
        <v>846</v>
      </c>
      <c r="AB181" s="140" t="s">
        <v>847</v>
      </c>
      <c r="AC181" s="140"/>
      <c r="AD181" s="1">
        <v>42667</v>
      </c>
      <c r="AE181" s="1">
        <v>42667</v>
      </c>
      <c r="AF181" s="1">
        <v>42720</v>
      </c>
      <c r="AG181" s="18">
        <v>3000000</v>
      </c>
      <c r="AH181" s="61">
        <f t="shared" si="28"/>
        <v>0.80915968766436053</v>
      </c>
      <c r="AI181" s="137"/>
      <c r="AJ181" s="48"/>
      <c r="AK181" s="137"/>
      <c r="AL181" s="137"/>
      <c r="AM181" s="137"/>
      <c r="AN181" s="139"/>
      <c r="AO181" s="137"/>
      <c r="AP181" s="14"/>
      <c r="AQ181" s="141" t="str">
        <f t="shared" si="23"/>
        <v>안윤선</v>
      </c>
      <c r="AR181" s="16"/>
      <c r="AS181" s="16"/>
      <c r="AT181" s="7"/>
      <c r="AU181" s="14"/>
      <c r="AV181" s="16"/>
      <c r="AW181" s="14"/>
      <c r="AX181" s="92"/>
      <c r="AY181" s="82"/>
      <c r="AZ181" s="92"/>
      <c r="BA181" s="82"/>
      <c r="BB181" s="92"/>
      <c r="BC181" s="82"/>
      <c r="BD181" s="92"/>
      <c r="BE181" s="82"/>
      <c r="BF181" s="92"/>
      <c r="BG181" s="82"/>
      <c r="BH181" s="92"/>
      <c r="BI181" s="82"/>
      <c r="BJ181" s="92"/>
      <c r="BK181" s="82"/>
      <c r="BL181" s="92"/>
      <c r="BM181" s="82"/>
      <c r="BN181" s="92"/>
      <c r="BO181" s="82"/>
      <c r="BP181" s="92"/>
      <c r="BQ181" s="82"/>
    </row>
    <row r="182" spans="1:69" ht="29.25" customHeight="1">
      <c r="A182" s="141">
        <v>175</v>
      </c>
      <c r="B182" s="137" t="s">
        <v>83</v>
      </c>
      <c r="C182" s="137" t="s">
        <v>205</v>
      </c>
      <c r="D182" s="1">
        <v>42663</v>
      </c>
      <c r="E182" s="137" t="s">
        <v>91</v>
      </c>
      <c r="F182" s="137" t="s">
        <v>60</v>
      </c>
      <c r="G182" s="140" t="s">
        <v>848</v>
      </c>
      <c r="H182" s="140" t="str">
        <f t="shared" si="27"/>
        <v>기획전시 박기정의 도전 포스터, 초대장, 도록 도록 제작</v>
      </c>
      <c r="I182" s="140" t="s">
        <v>849</v>
      </c>
      <c r="J182" s="18">
        <v>3600000</v>
      </c>
      <c r="K182" s="138"/>
      <c r="L182" s="140"/>
      <c r="M182" s="20"/>
      <c r="N182" s="137"/>
      <c r="O182" s="137"/>
      <c r="P182" s="137"/>
      <c r="Q182" s="137"/>
      <c r="R182" s="59"/>
      <c r="S182" s="40"/>
      <c r="T182" s="138"/>
      <c r="U182" s="140"/>
      <c r="V182" s="140"/>
      <c r="W182" s="140"/>
      <c r="X182" s="40"/>
      <c r="Y182" s="138"/>
      <c r="Z182" s="140" t="s">
        <v>179</v>
      </c>
      <c r="AA182" s="137" t="s">
        <v>180</v>
      </c>
      <c r="AB182" s="140" t="s">
        <v>181</v>
      </c>
      <c r="AC182" s="140"/>
      <c r="AD182" s="1">
        <v>42668</v>
      </c>
      <c r="AE182" s="1"/>
      <c r="AF182" s="1">
        <v>42691</v>
      </c>
      <c r="AG182" s="18">
        <v>3400000</v>
      </c>
      <c r="AH182" s="61">
        <f t="shared" si="28"/>
        <v>0.94444444444444442</v>
      </c>
      <c r="AI182" s="137"/>
      <c r="AJ182" s="48"/>
      <c r="AK182" s="137"/>
      <c r="AL182" s="137"/>
      <c r="AM182" s="137"/>
      <c r="AN182" s="139"/>
      <c r="AO182" s="137"/>
      <c r="AP182" s="14"/>
      <c r="AQ182" s="141" t="str">
        <f t="shared" si="23"/>
        <v>서정임</v>
      </c>
      <c r="AR182" s="16">
        <v>42691</v>
      </c>
      <c r="AS182" s="16">
        <v>42699</v>
      </c>
      <c r="AT182" s="7"/>
      <c r="AU182" s="14"/>
      <c r="AV182" s="16">
        <v>42702</v>
      </c>
      <c r="AW182" s="14">
        <f>SUM(AG182-AU182)</f>
        <v>3400000</v>
      </c>
      <c r="AX182" s="92"/>
      <c r="AY182" s="82"/>
      <c r="AZ182" s="92"/>
      <c r="BA182" s="82"/>
      <c r="BB182" s="92"/>
      <c r="BC182" s="82"/>
      <c r="BD182" s="92"/>
      <c r="BE182" s="82"/>
      <c r="BF182" s="92"/>
      <c r="BG182" s="82"/>
      <c r="BH182" s="92"/>
      <c r="BI182" s="82"/>
      <c r="BJ182" s="92"/>
      <c r="BK182" s="82"/>
      <c r="BL182" s="92"/>
      <c r="BM182" s="82"/>
      <c r="BN182" s="92"/>
      <c r="BO182" s="82"/>
      <c r="BP182" s="92"/>
      <c r="BQ182" s="82"/>
    </row>
    <row r="183" spans="1:69" ht="29.25" customHeight="1">
      <c r="A183" s="141">
        <v>176</v>
      </c>
      <c r="B183" s="137" t="s">
        <v>58</v>
      </c>
      <c r="C183" s="137" t="s">
        <v>856</v>
      </c>
      <c r="D183" s="1">
        <v>42657</v>
      </c>
      <c r="E183" s="137" t="s">
        <v>52</v>
      </c>
      <c r="F183" s="137" t="s">
        <v>60</v>
      </c>
      <c r="G183" s="140" t="s">
        <v>865</v>
      </c>
      <c r="H183" s="140" t="str">
        <f t="shared" si="27"/>
        <v>글로벌 웹툰 기획 콘테츠 개발 지원사업 운영 용역</v>
      </c>
      <c r="I183" s="140" t="s">
        <v>857</v>
      </c>
      <c r="J183" s="18">
        <v>18000000</v>
      </c>
      <c r="K183" s="138"/>
      <c r="L183" s="140"/>
      <c r="M183" s="20"/>
      <c r="N183" s="137"/>
      <c r="O183" s="137"/>
      <c r="P183" s="137"/>
      <c r="Q183" s="137"/>
      <c r="R183" s="59"/>
      <c r="S183" s="40"/>
      <c r="T183" s="138"/>
      <c r="U183" s="140"/>
      <c r="V183" s="140"/>
      <c r="W183" s="140"/>
      <c r="X183" s="40"/>
      <c r="Y183" s="138"/>
      <c r="Z183" s="140" t="s">
        <v>858</v>
      </c>
      <c r="AA183" s="137" t="s">
        <v>859</v>
      </c>
      <c r="AB183" s="140" t="s">
        <v>860</v>
      </c>
      <c r="AC183" s="140"/>
      <c r="AD183" s="1">
        <v>42670</v>
      </c>
      <c r="AE183" s="1">
        <v>42670</v>
      </c>
      <c r="AF183" s="1">
        <v>42947</v>
      </c>
      <c r="AG183" s="18">
        <v>16500000</v>
      </c>
      <c r="AH183" s="61">
        <f t="shared" si="28"/>
        <v>0.91666666666666663</v>
      </c>
      <c r="AI183" s="137"/>
      <c r="AJ183" s="48"/>
      <c r="AK183" s="137"/>
      <c r="AL183" s="137"/>
      <c r="AM183" s="137"/>
      <c r="AN183" s="139"/>
      <c r="AO183" s="137"/>
      <c r="AP183" s="14"/>
      <c r="AQ183" s="141" t="str">
        <f t="shared" si="23"/>
        <v>최하전</v>
      </c>
      <c r="AR183" s="16"/>
      <c r="AS183" s="16"/>
      <c r="AT183" s="7"/>
      <c r="AU183" s="14"/>
      <c r="AV183" s="16"/>
      <c r="AW183" s="14"/>
      <c r="AX183" s="92"/>
      <c r="AY183" s="82"/>
      <c r="AZ183" s="92"/>
      <c r="BA183" s="82"/>
      <c r="BB183" s="92"/>
      <c r="BC183" s="82"/>
      <c r="BD183" s="92"/>
      <c r="BE183" s="82"/>
      <c r="BF183" s="92"/>
      <c r="BG183" s="82"/>
      <c r="BH183" s="92"/>
      <c r="BI183" s="82"/>
      <c r="BJ183" s="92"/>
      <c r="BK183" s="82"/>
      <c r="BL183" s="92"/>
      <c r="BM183" s="82"/>
      <c r="BN183" s="92"/>
      <c r="BO183" s="82"/>
      <c r="BP183" s="92"/>
      <c r="BQ183" s="82"/>
    </row>
    <row r="184" spans="1:69" ht="29.25" customHeight="1">
      <c r="A184" s="141">
        <v>177</v>
      </c>
      <c r="B184" s="137" t="s">
        <v>83</v>
      </c>
      <c r="C184" s="137" t="s">
        <v>259</v>
      </c>
      <c r="D184" s="1">
        <v>42565</v>
      </c>
      <c r="E184" s="137" t="s">
        <v>91</v>
      </c>
      <c r="F184" s="137" t="s">
        <v>289</v>
      </c>
      <c r="G184" s="140" t="s">
        <v>861</v>
      </c>
      <c r="H184" s="140" t="str">
        <f t="shared" si="27"/>
        <v>한국만화박물관 상설체험교육교재(툰토이라이트) 구입</v>
      </c>
      <c r="I184" s="140" t="s">
        <v>862</v>
      </c>
      <c r="J184" s="18">
        <v>6000000</v>
      </c>
      <c r="K184" s="138"/>
      <c r="L184" s="140"/>
      <c r="M184" s="20"/>
      <c r="N184" s="137"/>
      <c r="O184" s="137"/>
      <c r="P184" s="137"/>
      <c r="Q184" s="137"/>
      <c r="R184" s="42"/>
      <c r="S184" s="42"/>
      <c r="T184" s="138"/>
      <c r="U184" s="140"/>
      <c r="V184" s="140"/>
      <c r="W184" s="140"/>
      <c r="X184" s="40"/>
      <c r="Y184" s="138"/>
      <c r="Z184" s="140" t="s">
        <v>508</v>
      </c>
      <c r="AA184" s="137" t="s">
        <v>510</v>
      </c>
      <c r="AB184" s="140" t="s">
        <v>509</v>
      </c>
      <c r="AC184" s="140"/>
      <c r="AD184" s="1">
        <v>42674</v>
      </c>
      <c r="AE184" s="1"/>
      <c r="AF184" s="1">
        <v>42684</v>
      </c>
      <c r="AG184" s="18">
        <v>4800000</v>
      </c>
      <c r="AH184" s="61">
        <f t="shared" si="28"/>
        <v>0.8</v>
      </c>
      <c r="AI184" s="137"/>
      <c r="AJ184" s="48"/>
      <c r="AK184" s="137"/>
      <c r="AL184" s="137"/>
      <c r="AM184" s="137"/>
      <c r="AN184" s="139"/>
      <c r="AO184" s="137"/>
      <c r="AP184" s="14"/>
      <c r="AQ184" s="141" t="str">
        <f t="shared" si="23"/>
        <v>김현재</v>
      </c>
      <c r="AR184" s="16">
        <v>42683</v>
      </c>
      <c r="AS184" s="16">
        <v>42683</v>
      </c>
      <c r="AT184" s="7"/>
      <c r="AU184" s="14"/>
      <c r="AV184" s="16">
        <v>42689</v>
      </c>
      <c r="AW184" s="14">
        <f>SUM(AG184-AU184)</f>
        <v>4800000</v>
      </c>
      <c r="AX184" s="92"/>
      <c r="AY184" s="82"/>
      <c r="AZ184" s="92"/>
      <c r="BA184" s="82"/>
      <c r="BB184" s="92"/>
      <c r="BC184" s="82"/>
      <c r="BD184" s="92"/>
      <c r="BE184" s="82"/>
      <c r="BF184" s="92"/>
      <c r="BG184" s="82"/>
      <c r="BH184" s="92"/>
      <c r="BI184" s="82"/>
      <c r="BJ184" s="92"/>
      <c r="BK184" s="82"/>
      <c r="BL184" s="92"/>
      <c r="BM184" s="82"/>
      <c r="BN184" s="92"/>
      <c r="BO184" s="82"/>
      <c r="BP184" s="92"/>
      <c r="BQ184" s="82"/>
    </row>
    <row r="185" spans="1:69" ht="29.25" customHeight="1">
      <c r="A185" s="141">
        <v>178</v>
      </c>
      <c r="B185" s="137" t="s">
        <v>83</v>
      </c>
      <c r="C185" s="137" t="s">
        <v>205</v>
      </c>
      <c r="D185" s="1">
        <v>42649</v>
      </c>
      <c r="E185" s="137" t="s">
        <v>52</v>
      </c>
      <c r="F185" s="137" t="s">
        <v>60</v>
      </c>
      <c r="G185" s="140" t="s">
        <v>900</v>
      </c>
      <c r="H185" s="140" t="str">
        <f>G185</f>
        <v>기획전시 박기정의 도전 전시 디자인 및 설치 용역</v>
      </c>
      <c r="I185" s="140" t="s">
        <v>838</v>
      </c>
      <c r="J185" s="18">
        <v>19950000</v>
      </c>
      <c r="K185" s="138"/>
      <c r="L185" s="140"/>
      <c r="M185" s="20"/>
      <c r="N185" s="137"/>
      <c r="O185" s="137"/>
      <c r="P185" s="137"/>
      <c r="Q185" s="137"/>
      <c r="R185" s="59"/>
      <c r="S185" s="40"/>
      <c r="T185" s="138"/>
      <c r="U185" s="140"/>
      <c r="V185" s="140"/>
      <c r="W185" s="140"/>
      <c r="X185" s="40"/>
      <c r="Y185" s="138"/>
      <c r="Z185" s="140" t="s">
        <v>208</v>
      </c>
      <c r="AA185" s="141" t="s">
        <v>839</v>
      </c>
      <c r="AB185" s="140" t="s">
        <v>212</v>
      </c>
      <c r="AC185" s="140"/>
      <c r="AD185" s="1">
        <v>42675</v>
      </c>
      <c r="AE185" s="1">
        <v>42675</v>
      </c>
      <c r="AF185" s="1">
        <v>42700</v>
      </c>
      <c r="AG185" s="18">
        <v>18000000</v>
      </c>
      <c r="AH185" s="61">
        <f>SUM(AG185/J185)</f>
        <v>0.90225563909774431</v>
      </c>
      <c r="AI185" s="137"/>
      <c r="AJ185" s="48"/>
      <c r="AK185" s="137"/>
      <c r="AL185" s="137"/>
      <c r="AM185" s="137"/>
      <c r="AN185" s="139"/>
      <c r="AO185" s="137"/>
      <c r="AP185" s="14"/>
      <c r="AQ185" s="141" t="str">
        <f>C185</f>
        <v>서정임</v>
      </c>
      <c r="AR185" s="16">
        <v>42699</v>
      </c>
      <c r="AS185" s="16">
        <v>42700</v>
      </c>
      <c r="AT185" s="7"/>
      <c r="AU185" s="14"/>
      <c r="AV185" s="16"/>
      <c r="AW185" s="14"/>
      <c r="AX185" s="92"/>
      <c r="AY185" s="82"/>
      <c r="AZ185" s="92"/>
      <c r="BA185" s="82"/>
      <c r="BB185" s="92"/>
      <c r="BC185" s="82"/>
      <c r="BD185" s="92"/>
      <c r="BE185" s="82"/>
      <c r="BF185" s="92"/>
      <c r="BG185" s="82"/>
      <c r="BH185" s="92"/>
      <c r="BI185" s="82"/>
      <c r="BJ185" s="92"/>
      <c r="BK185" s="82"/>
      <c r="BL185" s="92"/>
      <c r="BM185" s="82"/>
      <c r="BN185" s="92"/>
      <c r="BO185" s="82"/>
      <c r="BP185" s="92"/>
      <c r="BQ185" s="82"/>
    </row>
    <row r="186" spans="1:69" ht="29.25" customHeight="1">
      <c r="A186" s="141">
        <v>179</v>
      </c>
      <c r="B186" s="137" t="s">
        <v>83</v>
      </c>
      <c r="C186" s="137" t="s">
        <v>205</v>
      </c>
      <c r="D186" s="1">
        <v>42676</v>
      </c>
      <c r="E186" s="137" t="s">
        <v>91</v>
      </c>
      <c r="F186" s="137" t="s">
        <v>60</v>
      </c>
      <c r="G186" s="140" t="s">
        <v>868</v>
      </c>
      <c r="H186" s="140" t="str">
        <f t="shared" si="27"/>
        <v xml:space="preserve">기획전시 박기정의 도전 전시용 이미지 출력 및 액자 제작 </v>
      </c>
      <c r="I186" s="140" t="s">
        <v>867</v>
      </c>
      <c r="J186" s="18">
        <v>4940400</v>
      </c>
      <c r="K186" s="138"/>
      <c r="L186" s="140"/>
      <c r="M186" s="20"/>
      <c r="N186" s="137"/>
      <c r="O186" s="137"/>
      <c r="P186" s="137"/>
      <c r="Q186" s="137"/>
      <c r="R186" s="42"/>
      <c r="S186" s="42"/>
      <c r="T186" s="138"/>
      <c r="U186" s="140"/>
      <c r="V186" s="140"/>
      <c r="W186" s="140"/>
      <c r="X186" s="40"/>
      <c r="Y186" s="138"/>
      <c r="Z186" s="140" t="s">
        <v>305</v>
      </c>
      <c r="AA186" s="137" t="s">
        <v>306</v>
      </c>
      <c r="AB186" s="140" t="s">
        <v>367</v>
      </c>
      <c r="AC186" s="140"/>
      <c r="AD186" s="1">
        <v>42682</v>
      </c>
      <c r="AE186" s="1"/>
      <c r="AF186" s="1">
        <v>42691</v>
      </c>
      <c r="AG186" s="18">
        <v>4550000</v>
      </c>
      <c r="AH186" s="61">
        <f t="shared" si="28"/>
        <v>0.92097805845680514</v>
      </c>
      <c r="AI186" s="137"/>
      <c r="AJ186" s="48"/>
      <c r="AK186" s="137"/>
      <c r="AL186" s="137"/>
      <c r="AM186" s="137"/>
      <c r="AN186" s="139"/>
      <c r="AO186" s="137"/>
      <c r="AP186" s="14"/>
      <c r="AQ186" s="141" t="str">
        <f t="shared" si="23"/>
        <v>서정임</v>
      </c>
      <c r="AR186" s="16">
        <v>42691</v>
      </c>
      <c r="AS186" s="16">
        <v>42699</v>
      </c>
      <c r="AT186" s="7"/>
      <c r="AU186" s="14"/>
      <c r="AV186" s="16">
        <v>42702</v>
      </c>
      <c r="AW186" s="14">
        <f>SUM(AG186-AU186)</f>
        <v>4550000</v>
      </c>
      <c r="AX186" s="92"/>
      <c r="AY186" s="82"/>
      <c r="AZ186" s="92"/>
      <c r="BA186" s="82"/>
      <c r="BB186" s="92"/>
      <c r="BC186" s="82"/>
      <c r="BD186" s="92"/>
      <c r="BE186" s="82"/>
      <c r="BF186" s="92"/>
      <c r="BG186" s="82"/>
      <c r="BH186" s="92"/>
      <c r="BI186" s="82"/>
      <c r="BJ186" s="92"/>
      <c r="BK186" s="82"/>
      <c r="BL186" s="92"/>
      <c r="BM186" s="82"/>
      <c r="BN186" s="92"/>
      <c r="BO186" s="82"/>
      <c r="BP186" s="92"/>
      <c r="BQ186" s="82"/>
    </row>
    <row r="187" spans="1:69" ht="29.25" customHeight="1">
      <c r="A187" s="141">
        <v>180</v>
      </c>
      <c r="B187" s="137" t="s">
        <v>58</v>
      </c>
      <c r="C187" s="137" t="s">
        <v>869</v>
      </c>
      <c r="D187" s="1">
        <v>42619</v>
      </c>
      <c r="E187" s="137" t="s">
        <v>52</v>
      </c>
      <c r="F187" s="137" t="s">
        <v>238</v>
      </c>
      <c r="G187" s="140" t="s">
        <v>870</v>
      </c>
      <c r="H187" s="140" t="str">
        <f t="shared" si="27"/>
        <v>글로벌 콘텐츠 해외 홍보 마케팅 용역</v>
      </c>
      <c r="I187" s="140" t="s">
        <v>871</v>
      </c>
      <c r="J187" s="18">
        <v>400000000</v>
      </c>
      <c r="K187" s="138">
        <v>42632</v>
      </c>
      <c r="L187" s="140"/>
      <c r="M187" s="20"/>
      <c r="N187" s="137" t="s">
        <v>242</v>
      </c>
      <c r="O187" s="137" t="s">
        <v>117</v>
      </c>
      <c r="P187" s="137" t="s">
        <v>872</v>
      </c>
      <c r="Q187" s="137" t="s">
        <v>574</v>
      </c>
      <c r="R187" s="59">
        <f>SUM(J187)</f>
        <v>400000000</v>
      </c>
      <c r="S187" s="42">
        <v>400000000</v>
      </c>
      <c r="T187" s="138">
        <v>42660</v>
      </c>
      <c r="U187" s="140">
        <v>4</v>
      </c>
      <c r="V187" s="140" t="s">
        <v>873</v>
      </c>
      <c r="W187" s="140" t="s">
        <v>874</v>
      </c>
      <c r="X187" s="40">
        <v>362400000</v>
      </c>
      <c r="Y187" s="138">
        <v>42660</v>
      </c>
      <c r="Z187" s="140" t="s">
        <v>873</v>
      </c>
      <c r="AA187" s="137" t="s">
        <v>875</v>
      </c>
      <c r="AB187" s="140" t="s">
        <v>874</v>
      </c>
      <c r="AC187" s="140">
        <v>1</v>
      </c>
      <c r="AD187" s="1">
        <v>42683</v>
      </c>
      <c r="AE187" s="1">
        <v>42683</v>
      </c>
      <c r="AF187" s="1">
        <v>42582</v>
      </c>
      <c r="AG187" s="18">
        <v>362400000</v>
      </c>
      <c r="AH187" s="61">
        <f t="shared" si="28"/>
        <v>0.90600000000000003</v>
      </c>
      <c r="AI187" s="137"/>
      <c r="AJ187" s="48"/>
      <c r="AK187" s="137"/>
      <c r="AL187" s="137"/>
      <c r="AM187" s="137"/>
      <c r="AN187" s="139"/>
      <c r="AO187" s="137"/>
      <c r="AP187" s="14"/>
      <c r="AQ187" s="141" t="str">
        <f t="shared" si="23"/>
        <v>이미정</v>
      </c>
      <c r="AR187" s="16"/>
      <c r="AS187" s="16"/>
      <c r="AT187" s="7"/>
      <c r="AU187" s="14"/>
      <c r="AV187" s="16"/>
      <c r="AW187" s="14"/>
      <c r="AX187" s="92"/>
      <c r="AY187" s="82"/>
      <c r="AZ187" s="92"/>
      <c r="BA187" s="82"/>
      <c r="BB187" s="92"/>
      <c r="BC187" s="82"/>
      <c r="BD187" s="92"/>
      <c r="BE187" s="82"/>
      <c r="BF187" s="92"/>
      <c r="BG187" s="82"/>
      <c r="BH187" s="92"/>
      <c r="BI187" s="82"/>
      <c r="BJ187" s="92"/>
      <c r="BK187" s="82"/>
      <c r="BL187" s="92"/>
      <c r="BM187" s="82"/>
      <c r="BN187" s="92"/>
      <c r="BO187" s="82"/>
      <c r="BP187" s="92"/>
      <c r="BQ187" s="82"/>
    </row>
    <row r="188" spans="1:69" ht="29.25" customHeight="1">
      <c r="A188" s="141">
        <v>181</v>
      </c>
      <c r="B188" s="137" t="s">
        <v>505</v>
      </c>
      <c r="C188" s="137" t="s">
        <v>146</v>
      </c>
      <c r="D188" s="1">
        <v>42677</v>
      </c>
      <c r="E188" s="137" t="s">
        <v>52</v>
      </c>
      <c r="F188" s="137" t="s">
        <v>60</v>
      </c>
      <c r="G188" s="140" t="s">
        <v>876</v>
      </c>
      <c r="H188" s="140" t="str">
        <f t="shared" si="27"/>
        <v>만화애니활용 지역특화를 위한 만화카페 및 만화갤러리 공간 설계 디자인 용역</v>
      </c>
      <c r="I188" s="140" t="s">
        <v>877</v>
      </c>
      <c r="J188" s="18">
        <v>10000000</v>
      </c>
      <c r="K188" s="138"/>
      <c r="L188" s="140"/>
      <c r="M188" s="20"/>
      <c r="N188" s="137"/>
      <c r="O188" s="137"/>
      <c r="P188" s="137"/>
      <c r="Q188" s="137"/>
      <c r="R188" s="42"/>
      <c r="S188" s="42"/>
      <c r="T188" s="138"/>
      <c r="U188" s="140"/>
      <c r="V188" s="140"/>
      <c r="W188" s="140"/>
      <c r="X188" s="40"/>
      <c r="Y188" s="138"/>
      <c r="Z188" s="140" t="s">
        <v>878</v>
      </c>
      <c r="AA188" s="137" t="s">
        <v>879</v>
      </c>
      <c r="AB188" s="140" t="s">
        <v>880</v>
      </c>
      <c r="AC188" s="140"/>
      <c r="AD188" s="1">
        <v>42683</v>
      </c>
      <c r="AE188" s="1">
        <v>42683</v>
      </c>
      <c r="AF188" s="1">
        <v>42727</v>
      </c>
      <c r="AG188" s="18">
        <v>9500000</v>
      </c>
      <c r="AH188" s="61">
        <f t="shared" si="28"/>
        <v>0.95</v>
      </c>
      <c r="AI188" s="137"/>
      <c r="AJ188" s="48"/>
      <c r="AK188" s="137"/>
      <c r="AL188" s="137"/>
      <c r="AM188" s="137"/>
      <c r="AN188" s="139"/>
      <c r="AO188" s="137"/>
      <c r="AP188" s="14"/>
      <c r="AQ188" s="141" t="str">
        <f t="shared" si="23"/>
        <v>이소현</v>
      </c>
      <c r="AR188" s="16"/>
      <c r="AS188" s="16"/>
      <c r="AT188" s="7"/>
      <c r="AU188" s="14"/>
      <c r="AV188" s="16"/>
      <c r="AW188" s="14"/>
      <c r="AX188" s="92"/>
      <c r="AY188" s="82"/>
      <c r="AZ188" s="92"/>
      <c r="BA188" s="82"/>
      <c r="BB188" s="92"/>
      <c r="BC188" s="82"/>
      <c r="BD188" s="92"/>
      <c r="BE188" s="82"/>
      <c r="BF188" s="92"/>
      <c r="BG188" s="82"/>
      <c r="BH188" s="92"/>
      <c r="BI188" s="82"/>
      <c r="BJ188" s="92"/>
      <c r="BK188" s="82"/>
      <c r="BL188" s="92"/>
      <c r="BM188" s="82"/>
      <c r="BN188" s="92"/>
      <c r="BO188" s="82"/>
      <c r="BP188" s="92"/>
      <c r="BQ188" s="82"/>
    </row>
    <row r="189" spans="1:69" ht="29.25" customHeight="1">
      <c r="A189" s="141">
        <v>182</v>
      </c>
      <c r="B189" s="137" t="s">
        <v>393</v>
      </c>
      <c r="C189" s="137" t="s">
        <v>425</v>
      </c>
      <c r="D189" s="1">
        <v>42678</v>
      </c>
      <c r="E189" s="137" t="s">
        <v>52</v>
      </c>
      <c r="F189" s="137" t="s">
        <v>60</v>
      </c>
      <c r="G189" s="140" t="s">
        <v>881</v>
      </c>
      <c r="H189" s="140" t="str">
        <f t="shared" si="27"/>
        <v>2016 작은 BICOF 만화로 하나데이 기획 및 운영 용역</v>
      </c>
      <c r="I189" s="140" t="s">
        <v>391</v>
      </c>
      <c r="J189" s="18">
        <v>5000000</v>
      </c>
      <c r="K189" s="138"/>
      <c r="L189" s="140"/>
      <c r="M189" s="20"/>
      <c r="N189" s="137"/>
      <c r="O189" s="137"/>
      <c r="P189" s="137"/>
      <c r="Q189" s="137"/>
      <c r="R189" s="42"/>
      <c r="S189" s="42"/>
      <c r="T189" s="138"/>
      <c r="U189" s="140"/>
      <c r="V189" s="140"/>
      <c r="W189" s="140"/>
      <c r="X189" s="40"/>
      <c r="Y189" s="138"/>
      <c r="Z189" s="140" t="s">
        <v>508</v>
      </c>
      <c r="AA189" s="137" t="s">
        <v>510</v>
      </c>
      <c r="AB189" s="140" t="s">
        <v>509</v>
      </c>
      <c r="AC189" s="140"/>
      <c r="AD189" s="1">
        <v>42684</v>
      </c>
      <c r="AE189" s="1">
        <v>42684</v>
      </c>
      <c r="AF189" s="1">
        <v>42691</v>
      </c>
      <c r="AG189" s="18">
        <v>4900000</v>
      </c>
      <c r="AH189" s="61">
        <f t="shared" si="28"/>
        <v>0.98</v>
      </c>
      <c r="AI189" s="137"/>
      <c r="AJ189" s="48"/>
      <c r="AK189" s="137"/>
      <c r="AL189" s="137"/>
      <c r="AM189" s="137"/>
      <c r="AN189" s="139"/>
      <c r="AO189" s="137"/>
      <c r="AP189" s="14"/>
      <c r="AQ189" s="141" t="str">
        <f t="shared" si="23"/>
        <v>박혜수</v>
      </c>
      <c r="AR189" s="16">
        <v>42691</v>
      </c>
      <c r="AS189" s="16">
        <v>42697</v>
      </c>
      <c r="AT189" s="7"/>
      <c r="AU189" s="14"/>
      <c r="AV189" s="16">
        <v>42702</v>
      </c>
      <c r="AW189" s="14">
        <f>SUM(AG189-AU189)</f>
        <v>4900000</v>
      </c>
      <c r="AX189" s="92"/>
      <c r="AY189" s="82"/>
      <c r="AZ189" s="92"/>
      <c r="BA189" s="82"/>
      <c r="BB189" s="92"/>
      <c r="BC189" s="82"/>
      <c r="BD189" s="92"/>
      <c r="BE189" s="82"/>
      <c r="BF189" s="92"/>
      <c r="BG189" s="82"/>
      <c r="BH189" s="92"/>
      <c r="BI189" s="82"/>
      <c r="BJ189" s="92"/>
      <c r="BK189" s="82"/>
      <c r="BL189" s="92"/>
      <c r="BM189" s="82"/>
      <c r="BN189" s="92"/>
      <c r="BO189" s="82"/>
      <c r="BP189" s="92"/>
      <c r="BQ189" s="82"/>
    </row>
    <row r="190" spans="1:69" ht="29.25" customHeight="1">
      <c r="A190" s="141">
        <v>183</v>
      </c>
      <c r="B190" s="137" t="s">
        <v>153</v>
      </c>
      <c r="C190" s="137" t="s">
        <v>253</v>
      </c>
      <c r="D190" s="1">
        <v>42683</v>
      </c>
      <c r="E190" s="137" t="s">
        <v>91</v>
      </c>
      <c r="F190" s="137" t="s">
        <v>882</v>
      </c>
      <c r="G190" s="140" t="s">
        <v>883</v>
      </c>
      <c r="H190" s="140" t="str">
        <f>G190</f>
        <v>한국만화영상진흥원 홍보용 2017 다이어리 달력 제작</v>
      </c>
      <c r="I190" s="140" t="s">
        <v>884</v>
      </c>
      <c r="J190" s="18">
        <v>10850000</v>
      </c>
      <c r="K190" s="138"/>
      <c r="L190" s="140"/>
      <c r="M190" s="20"/>
      <c r="N190" s="137"/>
      <c r="O190" s="137"/>
      <c r="P190" s="137"/>
      <c r="Q190" s="137"/>
      <c r="R190" s="42"/>
      <c r="S190" s="42"/>
      <c r="T190" s="138"/>
      <c r="U190" s="140"/>
      <c r="V190" s="140"/>
      <c r="W190" s="140"/>
      <c r="X190" s="40"/>
      <c r="Y190" s="138"/>
      <c r="Z190" s="140" t="s">
        <v>885</v>
      </c>
      <c r="AA190" s="137" t="s">
        <v>886</v>
      </c>
      <c r="AB190" s="140" t="s">
        <v>887</v>
      </c>
      <c r="AC190" s="140"/>
      <c r="AD190" s="1">
        <v>42685</v>
      </c>
      <c r="AE190" s="1"/>
      <c r="AF190" s="1">
        <v>42716</v>
      </c>
      <c r="AG190" s="18">
        <v>10065000</v>
      </c>
      <c r="AH190" s="61">
        <f>SUM(AG190/J190)</f>
        <v>0.92764976958525347</v>
      </c>
      <c r="AI190" s="137"/>
      <c r="AJ190" s="48"/>
      <c r="AK190" s="137"/>
      <c r="AL190" s="137"/>
      <c r="AM190" s="137"/>
      <c r="AN190" s="139"/>
      <c r="AO190" s="137"/>
      <c r="AP190" s="14"/>
      <c r="AQ190" s="141" t="str">
        <f>C190</f>
        <v>이효재</v>
      </c>
      <c r="AR190" s="16">
        <v>42695</v>
      </c>
      <c r="AS190" s="16">
        <v>42695</v>
      </c>
      <c r="AT190" s="7"/>
      <c r="AU190" s="14"/>
      <c r="AV190" s="16">
        <v>42702</v>
      </c>
      <c r="AW190" s="14">
        <f>SUM(AG190-AU190)</f>
        <v>10065000</v>
      </c>
      <c r="AX190" s="92"/>
      <c r="AY190" s="82"/>
      <c r="AZ190" s="92"/>
      <c r="BA190" s="82"/>
      <c r="BB190" s="92"/>
      <c r="BC190" s="82"/>
      <c r="BD190" s="92"/>
      <c r="BE190" s="82"/>
      <c r="BF190" s="92"/>
      <c r="BG190" s="82"/>
      <c r="BH190" s="92"/>
      <c r="BI190" s="82"/>
      <c r="BJ190" s="92"/>
      <c r="BK190" s="82"/>
      <c r="BL190" s="92"/>
      <c r="BM190" s="82"/>
      <c r="BN190" s="92"/>
      <c r="BO190" s="82"/>
      <c r="BP190" s="92"/>
      <c r="BQ190" s="82"/>
    </row>
    <row r="191" spans="1:69" ht="29.25" customHeight="1">
      <c r="A191" s="141">
        <v>184</v>
      </c>
      <c r="B191" s="137" t="s">
        <v>139</v>
      </c>
      <c r="C191" s="137" t="s">
        <v>318</v>
      </c>
      <c r="D191" s="1">
        <v>42677</v>
      </c>
      <c r="E191" s="137" t="s">
        <v>91</v>
      </c>
      <c r="F191" s="137" t="s">
        <v>60</v>
      </c>
      <c r="G191" s="140" t="s">
        <v>888</v>
      </c>
      <c r="H191" s="140" t="str">
        <f>G191</f>
        <v>한국만화박물관 수장고 자료보존물품 구입</v>
      </c>
      <c r="I191" s="140" t="s">
        <v>889</v>
      </c>
      <c r="J191" s="18">
        <v>7370000</v>
      </c>
      <c r="K191" s="138"/>
      <c r="L191" s="140"/>
      <c r="M191" s="20"/>
      <c r="N191" s="137"/>
      <c r="O191" s="137"/>
      <c r="P191" s="137"/>
      <c r="Q191" s="137"/>
      <c r="R191" s="42"/>
      <c r="S191" s="42"/>
      <c r="T191" s="138"/>
      <c r="U191" s="140"/>
      <c r="V191" s="140"/>
      <c r="W191" s="140"/>
      <c r="X191" s="40"/>
      <c r="Y191" s="138"/>
      <c r="Z191" s="140" t="s">
        <v>890</v>
      </c>
      <c r="AA191" s="137" t="s">
        <v>891</v>
      </c>
      <c r="AB191" s="140" t="s">
        <v>892</v>
      </c>
      <c r="AC191" s="140"/>
      <c r="AD191" s="1">
        <v>42689</v>
      </c>
      <c r="AE191" s="1"/>
      <c r="AF191" s="1">
        <v>42718</v>
      </c>
      <c r="AG191" s="18">
        <v>6886000</v>
      </c>
      <c r="AH191" s="61">
        <f>SUM(AG191/J191)</f>
        <v>0.93432835820895521</v>
      </c>
      <c r="AI191" s="137"/>
      <c r="AJ191" s="48"/>
      <c r="AK191" s="137"/>
      <c r="AL191" s="137"/>
      <c r="AM191" s="137"/>
      <c r="AN191" s="139"/>
      <c r="AO191" s="137"/>
      <c r="AP191" s="14"/>
      <c r="AQ191" s="141" t="str">
        <f>C191</f>
        <v>심리나</v>
      </c>
      <c r="AR191" s="16"/>
      <c r="AS191" s="16"/>
      <c r="AT191" s="7"/>
      <c r="AU191" s="14"/>
      <c r="AV191" s="16"/>
      <c r="AW191" s="14"/>
      <c r="AX191" s="92"/>
      <c r="AY191" s="82"/>
      <c r="AZ191" s="92"/>
      <c r="BA191" s="82"/>
      <c r="BB191" s="92"/>
      <c r="BC191" s="82"/>
      <c r="BD191" s="92"/>
      <c r="BE191" s="82"/>
      <c r="BF191" s="92"/>
      <c r="BG191" s="82"/>
      <c r="BH191" s="92"/>
      <c r="BI191" s="82"/>
      <c r="BJ191" s="92"/>
      <c r="BK191" s="82"/>
      <c r="BL191" s="92"/>
      <c r="BM191" s="82"/>
      <c r="BN191" s="92"/>
      <c r="BO191" s="82"/>
      <c r="BP191" s="92"/>
      <c r="BQ191" s="82"/>
    </row>
    <row r="192" spans="1:69" ht="29.25" customHeight="1">
      <c r="A192" s="141">
        <v>185</v>
      </c>
      <c r="B192" s="137" t="s">
        <v>75</v>
      </c>
      <c r="C192" s="137" t="s">
        <v>349</v>
      </c>
      <c r="D192" s="1">
        <v>42683</v>
      </c>
      <c r="E192" s="137" t="s">
        <v>195</v>
      </c>
      <c r="F192" s="137" t="s">
        <v>60</v>
      </c>
      <c r="G192" s="140" t="s">
        <v>930</v>
      </c>
      <c r="H192" s="140" t="str">
        <f>G192</f>
        <v>부천만화창작스튜디오 변전실 바닥 방수 공사</v>
      </c>
      <c r="I192" s="140" t="s">
        <v>931</v>
      </c>
      <c r="J192" s="18">
        <v>3747000</v>
      </c>
      <c r="K192" s="138"/>
      <c r="L192" s="140"/>
      <c r="M192" s="20"/>
      <c r="N192" s="137"/>
      <c r="O192" s="137"/>
      <c r="P192" s="137"/>
      <c r="Q192" s="137"/>
      <c r="R192" s="42"/>
      <c r="S192" s="42"/>
      <c r="T192" s="138"/>
      <c r="U192" s="140"/>
      <c r="V192" s="140"/>
      <c r="W192" s="140"/>
      <c r="X192" s="40"/>
      <c r="Y192" s="138"/>
      <c r="Z192" s="140" t="s">
        <v>932</v>
      </c>
      <c r="AA192" s="137" t="s">
        <v>933</v>
      </c>
      <c r="AB192" s="140" t="s">
        <v>934</v>
      </c>
      <c r="AC192" s="140"/>
      <c r="AD192" s="1">
        <v>42690</v>
      </c>
      <c r="AE192" s="1">
        <v>42690</v>
      </c>
      <c r="AF192" s="1">
        <v>42703</v>
      </c>
      <c r="AG192" s="18">
        <v>3220000</v>
      </c>
      <c r="AH192" s="61">
        <f>SUM(AG192/J192)</f>
        <v>0.85935414998665605</v>
      </c>
      <c r="AI192" s="137"/>
      <c r="AJ192" s="48"/>
      <c r="AK192" s="137"/>
      <c r="AL192" s="137"/>
      <c r="AM192" s="137"/>
      <c r="AN192" s="139"/>
      <c r="AO192" s="137"/>
      <c r="AP192" s="14"/>
      <c r="AQ192" s="141" t="str">
        <f>C192</f>
        <v>정기선</v>
      </c>
      <c r="AR192" s="16">
        <v>42703</v>
      </c>
      <c r="AS192" s="16">
        <v>42703</v>
      </c>
      <c r="AT192" s="7"/>
      <c r="AU192" s="14"/>
      <c r="AV192" s="16"/>
      <c r="AW192" s="14"/>
      <c r="AX192" s="92"/>
      <c r="AY192" s="82"/>
      <c r="AZ192" s="92"/>
      <c r="BA192" s="82"/>
      <c r="BB192" s="92"/>
      <c r="BC192" s="82"/>
      <c r="BD192" s="92"/>
      <c r="BE192" s="82"/>
      <c r="BF192" s="92"/>
      <c r="BG192" s="82"/>
      <c r="BH192" s="92"/>
      <c r="BI192" s="82"/>
      <c r="BJ192" s="92"/>
      <c r="BK192" s="82"/>
      <c r="BL192" s="92"/>
      <c r="BM192" s="82"/>
      <c r="BN192" s="92"/>
      <c r="BO192" s="82"/>
      <c r="BP192" s="92"/>
      <c r="BQ192" s="82"/>
    </row>
    <row r="193" spans="1:69" ht="29.25" customHeight="1">
      <c r="A193" s="141">
        <v>186</v>
      </c>
      <c r="B193" s="137" t="s">
        <v>201</v>
      </c>
      <c r="C193" s="137" t="s">
        <v>202</v>
      </c>
      <c r="D193" s="1">
        <v>42688</v>
      </c>
      <c r="E193" s="137" t="s">
        <v>52</v>
      </c>
      <c r="F193" s="137" t="s">
        <v>269</v>
      </c>
      <c r="G193" s="140" t="s">
        <v>919</v>
      </c>
      <c r="H193" s="140" t="str">
        <f t="shared" ref="H193:H197" si="29">G193</f>
        <v>2016 현장형 창조인재 양성사업 피칠발표회 운영 용역</v>
      </c>
      <c r="I193" s="140" t="s">
        <v>391</v>
      </c>
      <c r="J193" s="18">
        <v>22513260</v>
      </c>
      <c r="K193" s="138">
        <v>42690</v>
      </c>
      <c r="L193" s="140"/>
      <c r="M193" s="20">
        <v>0.87744999999999995</v>
      </c>
      <c r="N193" s="137" t="s">
        <v>242</v>
      </c>
      <c r="O193" s="137" t="s">
        <v>117</v>
      </c>
      <c r="P193" s="137" t="s">
        <v>872</v>
      </c>
      <c r="Q193" s="137" t="s">
        <v>275</v>
      </c>
      <c r="R193" s="59">
        <f>SUM(J193)</f>
        <v>22513260</v>
      </c>
      <c r="S193" s="40">
        <v>22502275</v>
      </c>
      <c r="T193" s="138">
        <v>42695</v>
      </c>
      <c r="U193" s="140">
        <v>23</v>
      </c>
      <c r="V193" s="140" t="s">
        <v>920</v>
      </c>
      <c r="W193" s="140" t="s">
        <v>922</v>
      </c>
      <c r="X193" s="18">
        <v>19770000</v>
      </c>
      <c r="Y193" s="138">
        <v>42691</v>
      </c>
      <c r="Z193" s="140" t="s">
        <v>920</v>
      </c>
      <c r="AA193" s="137" t="s">
        <v>921</v>
      </c>
      <c r="AB193" s="140" t="s">
        <v>922</v>
      </c>
      <c r="AC193" s="140">
        <v>1</v>
      </c>
      <c r="AD193" s="1">
        <v>42697</v>
      </c>
      <c r="AE193" s="1">
        <v>42697</v>
      </c>
      <c r="AF193" s="1">
        <v>42731</v>
      </c>
      <c r="AG193" s="18">
        <v>19770000</v>
      </c>
      <c r="AH193" s="61">
        <f t="shared" ref="AH193:AH196" si="30">SUM(AG193/J193)</f>
        <v>0.87814914410440781</v>
      </c>
      <c r="AI193" s="137"/>
      <c r="AJ193" s="48"/>
      <c r="AK193" s="137"/>
      <c r="AL193" s="137"/>
      <c r="AM193" s="137"/>
      <c r="AN193" s="139"/>
      <c r="AO193" s="137"/>
      <c r="AP193" s="14"/>
      <c r="AQ193" s="141" t="str">
        <f t="shared" ref="AQ193:AQ197" si="31">C193</f>
        <v>김태훈</v>
      </c>
      <c r="AR193" s="16"/>
      <c r="AS193" s="16"/>
      <c r="AT193" s="7"/>
      <c r="AU193" s="14"/>
      <c r="AV193" s="16"/>
      <c r="AW193" s="14"/>
      <c r="AX193" s="92"/>
      <c r="AY193" s="82"/>
      <c r="AZ193" s="92"/>
      <c r="BA193" s="82"/>
      <c r="BB193" s="92"/>
      <c r="BC193" s="82"/>
      <c r="BD193" s="92"/>
      <c r="BE193" s="82"/>
      <c r="BF193" s="92"/>
      <c r="BG193" s="82"/>
      <c r="BH193" s="92"/>
      <c r="BI193" s="82"/>
      <c r="BJ193" s="92"/>
      <c r="BK193" s="82"/>
      <c r="BL193" s="92"/>
      <c r="BM193" s="82"/>
      <c r="BN193" s="92"/>
      <c r="BO193" s="82"/>
      <c r="BP193" s="92"/>
      <c r="BQ193" s="82"/>
    </row>
    <row r="194" spans="1:69" ht="29.25" customHeight="1">
      <c r="A194" s="141">
        <v>187</v>
      </c>
      <c r="B194" s="137" t="s">
        <v>83</v>
      </c>
      <c r="C194" s="137" t="s">
        <v>259</v>
      </c>
      <c r="D194" s="1">
        <v>42691</v>
      </c>
      <c r="E194" s="137" t="s">
        <v>91</v>
      </c>
      <c r="F194" s="137" t="s">
        <v>226</v>
      </c>
      <c r="G194" s="140" t="s">
        <v>908</v>
      </c>
      <c r="H194" s="140" t="str">
        <f t="shared" si="29"/>
        <v>한국만화박물관 상설체험교육교재(홈잔상 애니 교구) 구입</v>
      </c>
      <c r="I194" s="140" t="s">
        <v>909</v>
      </c>
      <c r="J194" s="18">
        <v>1485000</v>
      </c>
      <c r="K194" s="138"/>
      <c r="L194" s="140"/>
      <c r="M194" s="20"/>
      <c r="N194" s="137"/>
      <c r="O194" s="137"/>
      <c r="P194" s="137"/>
      <c r="Q194" s="137"/>
      <c r="R194" s="59"/>
      <c r="S194" s="40"/>
      <c r="T194" s="138"/>
      <c r="U194" s="140"/>
      <c r="V194" s="140"/>
      <c r="W194" s="140"/>
      <c r="X194" s="40"/>
      <c r="Y194" s="138"/>
      <c r="Z194" s="140" t="s">
        <v>229</v>
      </c>
      <c r="AA194" s="137" t="s">
        <v>230</v>
      </c>
      <c r="AB194" s="140" t="s">
        <v>231</v>
      </c>
      <c r="AC194" s="140"/>
      <c r="AD194" s="1">
        <v>42697</v>
      </c>
      <c r="AE194" s="1"/>
      <c r="AF194" s="1">
        <v>42702</v>
      </c>
      <c r="AG194" s="18">
        <v>1336500</v>
      </c>
      <c r="AH194" s="61">
        <f t="shared" si="30"/>
        <v>0.9</v>
      </c>
      <c r="AI194" s="137"/>
      <c r="AJ194" s="48"/>
      <c r="AK194" s="137"/>
      <c r="AL194" s="137"/>
      <c r="AM194" s="137"/>
      <c r="AN194" s="139"/>
      <c r="AO194" s="137"/>
      <c r="AP194" s="14"/>
      <c r="AQ194" s="141" t="str">
        <f t="shared" si="31"/>
        <v>김현재</v>
      </c>
      <c r="AR194" s="16">
        <v>42698</v>
      </c>
      <c r="AS194" s="16">
        <v>42698</v>
      </c>
      <c r="AT194" s="7"/>
      <c r="AU194" s="14"/>
      <c r="AV194" s="16">
        <v>42702</v>
      </c>
      <c r="AW194" s="14">
        <f>SUM(AG194-AU194)</f>
        <v>1336500</v>
      </c>
      <c r="AX194" s="92"/>
      <c r="AY194" s="82"/>
      <c r="AZ194" s="92"/>
      <c r="BA194" s="82"/>
      <c r="BB194" s="92"/>
      <c r="BC194" s="82"/>
      <c r="BD194" s="92"/>
      <c r="BE194" s="82"/>
      <c r="BF194" s="92"/>
      <c r="BG194" s="82"/>
      <c r="BH194" s="92"/>
      <c r="BI194" s="82"/>
      <c r="BJ194" s="92"/>
      <c r="BK194" s="82"/>
      <c r="BL194" s="92"/>
      <c r="BM194" s="82"/>
      <c r="BN194" s="92"/>
      <c r="BO194" s="82"/>
      <c r="BP194" s="92"/>
      <c r="BQ194" s="82"/>
    </row>
    <row r="195" spans="1:69" ht="29.25" customHeight="1">
      <c r="A195" s="141">
        <v>188</v>
      </c>
      <c r="B195" s="137" t="s">
        <v>83</v>
      </c>
      <c r="C195" s="137" t="s">
        <v>374</v>
      </c>
      <c r="D195" s="1">
        <v>42695</v>
      </c>
      <c r="E195" s="137" t="s">
        <v>52</v>
      </c>
      <c r="F195" s="137" t="s">
        <v>60</v>
      </c>
      <c r="G195" s="140" t="s">
        <v>910</v>
      </c>
      <c r="H195" s="140" t="str">
        <f t="shared" si="29"/>
        <v>한국만화박물관 2016 겨울 포토존 제작 설치 용역</v>
      </c>
      <c r="I195" s="140" t="s">
        <v>911</v>
      </c>
      <c r="J195" s="18">
        <v>15000000</v>
      </c>
      <c r="K195" s="138"/>
      <c r="L195" s="140"/>
      <c r="M195" s="20"/>
      <c r="N195" s="137"/>
      <c r="O195" s="137"/>
      <c r="P195" s="137"/>
      <c r="Q195" s="137"/>
      <c r="R195" s="59"/>
      <c r="S195" s="40"/>
      <c r="T195" s="138"/>
      <c r="U195" s="140"/>
      <c r="V195" s="140"/>
      <c r="W195" s="140"/>
      <c r="X195" s="40"/>
      <c r="Y195" s="138"/>
      <c r="Z195" s="140" t="s">
        <v>912</v>
      </c>
      <c r="AA195" s="137" t="s">
        <v>913</v>
      </c>
      <c r="AB195" s="140" t="s">
        <v>914</v>
      </c>
      <c r="AC195" s="140"/>
      <c r="AD195" s="1">
        <v>42697</v>
      </c>
      <c r="AE195" s="1">
        <v>42697</v>
      </c>
      <c r="AF195" s="1">
        <v>42716</v>
      </c>
      <c r="AG195" s="18">
        <v>13500000</v>
      </c>
      <c r="AH195" s="61">
        <f t="shared" si="30"/>
        <v>0.9</v>
      </c>
      <c r="AI195" s="137"/>
      <c r="AJ195" s="48"/>
      <c r="AK195" s="137"/>
      <c r="AL195" s="137"/>
      <c r="AM195" s="137"/>
      <c r="AN195" s="139"/>
      <c r="AO195" s="137"/>
      <c r="AP195" s="14"/>
      <c r="AQ195" s="141" t="str">
        <f t="shared" si="31"/>
        <v>최은영</v>
      </c>
      <c r="AR195" s="16"/>
      <c r="AS195" s="16"/>
      <c r="AT195" s="7"/>
      <c r="AU195" s="14"/>
      <c r="AV195" s="16"/>
      <c r="AW195" s="14"/>
      <c r="AX195" s="92"/>
      <c r="AY195" s="82"/>
      <c r="AZ195" s="92"/>
      <c r="BA195" s="82"/>
      <c r="BB195" s="92"/>
      <c r="BC195" s="82"/>
      <c r="BD195" s="92"/>
      <c r="BE195" s="82"/>
      <c r="BF195" s="92"/>
      <c r="BG195" s="82"/>
      <c r="BH195" s="92"/>
      <c r="BI195" s="82"/>
      <c r="BJ195" s="92"/>
      <c r="BK195" s="82"/>
      <c r="BL195" s="92"/>
      <c r="BM195" s="82"/>
      <c r="BN195" s="92"/>
      <c r="BO195" s="82"/>
      <c r="BP195" s="92"/>
      <c r="BQ195" s="82"/>
    </row>
    <row r="196" spans="1:69" ht="29.25" customHeight="1">
      <c r="A196" s="141">
        <v>189</v>
      </c>
      <c r="B196" s="137" t="s">
        <v>83</v>
      </c>
      <c r="C196" s="137" t="s">
        <v>259</v>
      </c>
      <c r="D196" s="1">
        <v>42698</v>
      </c>
      <c r="E196" s="137" t="s">
        <v>91</v>
      </c>
      <c r="F196" s="137" t="s">
        <v>289</v>
      </c>
      <c r="G196" s="140" t="s">
        <v>923</v>
      </c>
      <c r="H196" s="140" t="str">
        <f t="shared" si="29"/>
        <v>한국만화박룸관 4D상영관 상영작 뽀로로 슈퍼썰매 대모험 임차 연장(1개월)</v>
      </c>
      <c r="I196" s="140" t="s">
        <v>386</v>
      </c>
      <c r="J196" s="18">
        <v>937500</v>
      </c>
      <c r="K196" s="138"/>
      <c r="L196" s="140"/>
      <c r="M196" s="20"/>
      <c r="N196" s="137"/>
      <c r="O196" s="137"/>
      <c r="P196" s="137"/>
      <c r="Q196" s="137"/>
      <c r="R196" s="59"/>
      <c r="S196" s="40"/>
      <c r="T196" s="138"/>
      <c r="U196" s="140"/>
      <c r="V196" s="140"/>
      <c r="W196" s="140"/>
      <c r="X196" s="40"/>
      <c r="Y196" s="138"/>
      <c r="Z196" s="140" t="s">
        <v>387</v>
      </c>
      <c r="AA196" s="137" t="s">
        <v>388</v>
      </c>
      <c r="AB196" s="140" t="s">
        <v>389</v>
      </c>
      <c r="AC196" s="140"/>
      <c r="AD196" s="1">
        <v>42702</v>
      </c>
      <c r="AE196" s="1">
        <v>42702</v>
      </c>
      <c r="AF196" s="1">
        <v>42735</v>
      </c>
      <c r="AG196" s="18">
        <v>937500</v>
      </c>
      <c r="AH196" s="61">
        <f t="shared" si="30"/>
        <v>1</v>
      </c>
      <c r="AI196" s="137"/>
      <c r="AJ196" s="48"/>
      <c r="AK196" s="137"/>
      <c r="AL196" s="137"/>
      <c r="AM196" s="137"/>
      <c r="AN196" s="139"/>
      <c r="AO196" s="137"/>
      <c r="AP196" s="14"/>
      <c r="AQ196" s="141" t="str">
        <f t="shared" si="31"/>
        <v>김현재</v>
      </c>
      <c r="AR196" s="16"/>
      <c r="AS196" s="16"/>
      <c r="AT196" s="7"/>
      <c r="AU196" s="14"/>
      <c r="AV196" s="16"/>
      <c r="AW196" s="14"/>
      <c r="AX196" s="92"/>
      <c r="AY196" s="82"/>
      <c r="AZ196" s="92"/>
      <c r="BA196" s="82"/>
      <c r="BB196" s="92"/>
      <c r="BC196" s="82"/>
      <c r="BD196" s="92"/>
      <c r="BE196" s="82"/>
      <c r="BF196" s="92"/>
      <c r="BG196" s="82"/>
      <c r="BH196" s="92"/>
      <c r="BI196" s="82"/>
      <c r="BJ196" s="92"/>
      <c r="BK196" s="82"/>
      <c r="BL196" s="92"/>
      <c r="BM196" s="82"/>
      <c r="BN196" s="92"/>
      <c r="BO196" s="82"/>
      <c r="BP196" s="92"/>
      <c r="BQ196" s="82"/>
    </row>
    <row r="197" spans="1:69" ht="29.25" customHeight="1">
      <c r="A197" s="141">
        <v>190</v>
      </c>
      <c r="B197" s="137" t="s">
        <v>505</v>
      </c>
      <c r="C197" s="137" t="s">
        <v>146</v>
      </c>
      <c r="D197" s="1">
        <v>42694</v>
      </c>
      <c r="E197" s="137" t="s">
        <v>195</v>
      </c>
      <c r="F197" s="137" t="s">
        <v>269</v>
      </c>
      <c r="G197" s="140" t="s">
        <v>929</v>
      </c>
      <c r="H197" s="140" t="str">
        <f t="shared" si="29"/>
        <v>만화애니활용 지역특화를 위한 만화카페 조성공사</v>
      </c>
      <c r="I197" s="140" t="s">
        <v>924</v>
      </c>
      <c r="J197" s="18">
        <v>35200000</v>
      </c>
      <c r="K197" s="138">
        <v>42695</v>
      </c>
      <c r="L197" s="140" t="s">
        <v>925</v>
      </c>
      <c r="M197" s="20">
        <v>0.87744999999999995</v>
      </c>
      <c r="N197" s="137" t="s">
        <v>242</v>
      </c>
      <c r="O197" s="137" t="s">
        <v>274</v>
      </c>
      <c r="P197" s="137" t="s">
        <v>872</v>
      </c>
      <c r="Q197" s="137" t="s">
        <v>275</v>
      </c>
      <c r="R197" s="59">
        <f>SUM(J197)</f>
        <v>35200000</v>
      </c>
      <c r="S197" s="40">
        <v>35256750</v>
      </c>
      <c r="T197" s="138"/>
      <c r="U197" s="140">
        <v>25</v>
      </c>
      <c r="V197" s="140" t="s">
        <v>926</v>
      </c>
      <c r="W197" s="140" t="s">
        <v>927</v>
      </c>
      <c r="X197" s="40">
        <v>30943080</v>
      </c>
      <c r="Y197" s="138">
        <v>42697</v>
      </c>
      <c r="Z197" s="140" t="s">
        <v>926</v>
      </c>
      <c r="AA197" s="137" t="s">
        <v>928</v>
      </c>
      <c r="AB197" s="140" t="s">
        <v>927</v>
      </c>
      <c r="AC197" s="140"/>
      <c r="AD197" s="1">
        <v>42703</v>
      </c>
      <c r="AE197" s="1">
        <v>42703</v>
      </c>
      <c r="AF197" s="1">
        <v>42732</v>
      </c>
      <c r="AG197" s="18">
        <v>30943080</v>
      </c>
      <c r="AH197" s="61">
        <f>SUM(AG197/S197)</f>
        <v>0.8776498117381778</v>
      </c>
      <c r="AI197" s="137"/>
      <c r="AJ197" s="48"/>
      <c r="AK197" s="137"/>
      <c r="AL197" s="137"/>
      <c r="AM197" s="137"/>
      <c r="AN197" s="139"/>
      <c r="AO197" s="137"/>
      <c r="AP197" s="14"/>
      <c r="AQ197" s="141" t="str">
        <f t="shared" si="31"/>
        <v>이소현</v>
      </c>
      <c r="AR197" s="16"/>
      <c r="AS197" s="16"/>
      <c r="AT197" s="7"/>
      <c r="AU197" s="14"/>
      <c r="AV197" s="16"/>
      <c r="AW197" s="14"/>
      <c r="AX197" s="92"/>
      <c r="AY197" s="82"/>
      <c r="AZ197" s="92"/>
      <c r="BA197" s="82"/>
      <c r="BB197" s="92"/>
      <c r="BC197" s="82"/>
      <c r="BD197" s="92"/>
      <c r="BE197" s="82"/>
      <c r="BF197" s="92"/>
      <c r="BG197" s="82"/>
      <c r="BH197" s="92"/>
      <c r="BI197" s="82"/>
      <c r="BJ197" s="92"/>
      <c r="BK197" s="82"/>
      <c r="BL197" s="92"/>
      <c r="BM197" s="82"/>
      <c r="BN197" s="92"/>
      <c r="BO197" s="82"/>
      <c r="BP197" s="92"/>
      <c r="BQ197" s="82"/>
    </row>
    <row r="199" spans="1:69" ht="29.25" customHeight="1">
      <c r="B199" s="143"/>
    </row>
  </sheetData>
  <mergeCells count="93">
    <mergeCell ref="A1:BM1"/>
    <mergeCell ref="A2:BQ2"/>
    <mergeCell ref="A3:A5"/>
    <mergeCell ref="B3:D4"/>
    <mergeCell ref="E3:E5"/>
    <mergeCell ref="F3:F5"/>
    <mergeCell ref="G3:G5"/>
    <mergeCell ref="H3:J4"/>
    <mergeCell ref="K3:T3"/>
    <mergeCell ref="U3:Y3"/>
    <mergeCell ref="AT3:BQ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Z3:AH3"/>
    <mergeCell ref="T4:T5"/>
    <mergeCell ref="U4:U5"/>
    <mergeCell ref="V4:Y4"/>
    <mergeCell ref="Z4:Z5"/>
    <mergeCell ref="AA4:AA5"/>
    <mergeCell ref="AB4:AB5"/>
    <mergeCell ref="AC4:AC5"/>
    <mergeCell ref="AD4:AD5"/>
    <mergeCell ref="AE4:AE5"/>
    <mergeCell ref="AF4:AF5"/>
    <mergeCell ref="AG4:AG5"/>
    <mergeCell ref="AI3:AK3"/>
    <mergeCell ref="AL3:AL5"/>
    <mergeCell ref="AM3:AO3"/>
    <mergeCell ref="AP3:AP5"/>
    <mergeCell ref="AQ3:AS3"/>
    <mergeCell ref="AM4:AM5"/>
    <mergeCell ref="AH4:AH5"/>
    <mergeCell ref="AI4:AI5"/>
    <mergeCell ref="AJ4:AJ5"/>
    <mergeCell ref="AK4:AK5"/>
    <mergeCell ref="BF4:BG4"/>
    <mergeCell ref="AN4:AN5"/>
    <mergeCell ref="AO4:AO5"/>
    <mergeCell ref="AQ4:AQ5"/>
    <mergeCell ref="AR4:AR5"/>
    <mergeCell ref="AS4:AS5"/>
    <mergeCell ref="AT4:AU4"/>
    <mergeCell ref="AV4:AW4"/>
    <mergeCell ref="AX4:AY4"/>
    <mergeCell ref="AZ4:BA4"/>
    <mergeCell ref="BB4:BC4"/>
    <mergeCell ref="BD4:BE4"/>
    <mergeCell ref="A40:A41"/>
    <mergeCell ref="B40:B41"/>
    <mergeCell ref="C40:C41"/>
    <mergeCell ref="D40:D41"/>
    <mergeCell ref="E40:E41"/>
    <mergeCell ref="BH4:BI4"/>
    <mergeCell ref="BJ4:BK4"/>
    <mergeCell ref="BL4:BM4"/>
    <mergeCell ref="BN4:BO4"/>
    <mergeCell ref="BP4:BQ4"/>
    <mergeCell ref="R40:R41"/>
    <mergeCell ref="F40:F41"/>
    <mergeCell ref="H40:H41"/>
    <mergeCell ref="I40:I41"/>
    <mergeCell ref="J40:J41"/>
    <mergeCell ref="K40:K41"/>
    <mergeCell ref="L40:L41"/>
    <mergeCell ref="M40:M41"/>
    <mergeCell ref="N40:N41"/>
    <mergeCell ref="O40:O41"/>
    <mergeCell ref="P40:P41"/>
    <mergeCell ref="Q40:Q41"/>
    <mergeCell ref="AD40:AD41"/>
    <mergeCell ref="S40:S41"/>
    <mergeCell ref="T40:T41"/>
    <mergeCell ref="U40:U41"/>
    <mergeCell ref="V40:V41"/>
    <mergeCell ref="W40:W41"/>
    <mergeCell ref="X40:X41"/>
    <mergeCell ref="Y40:Y41"/>
    <mergeCell ref="Z40:Z41"/>
    <mergeCell ref="AA40:AA41"/>
    <mergeCell ref="AB40:AB41"/>
    <mergeCell ref="AC40:AC41"/>
    <mergeCell ref="AE40:AE41"/>
    <mergeCell ref="AF40:AF41"/>
    <mergeCell ref="AG40:AG41"/>
    <mergeCell ref="AH40:AH41"/>
    <mergeCell ref="AQ40:AQ4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</vt:i4>
      </vt:variant>
    </vt:vector>
  </HeadingPairs>
  <TitlesOfParts>
    <vt:vector size="13" baseType="lpstr">
      <vt:lpstr>계약</vt:lpstr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'1월'!Print_Area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2017-11-01T10:40:28Z</dcterms:modified>
</cp:coreProperties>
</file>