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61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Q45" i="1"/>
  <c r="AH45"/>
  <c r="H45"/>
  <c r="AQ44"/>
  <c r="AH44"/>
  <c r="H44"/>
  <c r="AQ43"/>
  <c r="AH43"/>
  <c r="H43"/>
  <c r="AQ42"/>
  <c r="AH42"/>
  <c r="H42"/>
  <c r="AW41"/>
  <c r="AQ41"/>
  <c r="AH41"/>
  <c r="H41"/>
  <c r="AQ40"/>
  <c r="AH40"/>
  <c r="H40"/>
  <c r="AW39"/>
  <c r="AQ39"/>
  <c r="AH39"/>
  <c r="H39"/>
  <c r="AQ38"/>
  <c r="AH38"/>
  <c r="H38"/>
  <c r="AW37"/>
  <c r="AQ37"/>
  <c r="AH37"/>
  <c r="H37"/>
  <c r="AW36"/>
  <c r="AQ36"/>
  <c r="AH36"/>
  <c r="H36"/>
  <c r="AW35"/>
  <c r="AQ35"/>
  <c r="AH35"/>
  <c r="H35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Q13"/>
  <c r="AH13"/>
  <c r="H13"/>
  <c r="AW12"/>
  <c r="AQ12"/>
  <c r="AH12"/>
  <c r="H12"/>
  <c r="AQ11"/>
  <c r="AH11"/>
  <c r="H11"/>
  <c r="AW10"/>
  <c r="AQ10"/>
  <c r="AH10"/>
  <c r="H10"/>
  <c r="AQ9"/>
  <c r="AH9"/>
  <c r="H9"/>
  <c r="AH8"/>
  <c r="H8"/>
  <c r="AH7"/>
  <c r="R7"/>
  <c r="H7"/>
  <c r="AG6"/>
  <c r="AH6" s="1"/>
  <c r="J6"/>
</calcChain>
</file>

<file path=xl/sharedStrings.xml><?xml version="1.0" encoding="utf-8"?>
<sst xmlns="http://schemas.openxmlformats.org/spreadsheetml/2006/main" count="437" uniqueCount="287">
  <si>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</si>
  <si>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</si>
  <si>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</si>
  <si>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</si>
  <si>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</si>
  <si>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</si>
  <si>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</si>
  <si>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</si>
  <si>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</si>
  <si>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</si>
  <si>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</si>
  <si>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</si>
  <si>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</si>
  <si>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</si>
  <si>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</si>
  <si>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</si>
  <si>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</si>
  <si>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</si>
  <si>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</si>
  <si>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</si>
  <si>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</si>
  <si>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</si>
  <si>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</si>
  <si>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</si>
  <si>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</si>
  <si>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</si>
  <si>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</si>
  <si>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</si>
  <si>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</si>
  <si>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</si>
  <si>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</si>
  <si>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</si>
  <si>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</si>
  <si>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</si>
  <si>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</si>
  <si>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</si>
  <si>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</si>
  <si>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</si>
  <si>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</si>
  <si>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</si>
  <si>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</si>
  <si>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</si>
  <si>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</si>
  <si>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</si>
  <si>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</si>
  <si>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</si>
  <si>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</si>
  <si>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</si>
  <si>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</si>
  <si>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</si>
  <si>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</si>
  <si>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만화도시조성TF팀</t>
  </si>
  <si>
    <t>한국만화영상진흥원 2016년 계약과정 공개</t>
    <phoneticPr fontId="8" type="noConversion"/>
  </si>
  <si>
    <t>낙찰율
(1인견적:설계가/계약금액)</t>
    <phoneticPr fontId="8" type="noConversion"/>
  </si>
  <si>
    <t>사업중지해제등</t>
    <phoneticPr fontId="8" type="noConversion"/>
  </si>
  <si>
    <t>감리/감독/검사</t>
    <phoneticPr fontId="8" type="noConversion"/>
  </si>
  <si>
    <t>완료일</t>
    <phoneticPr fontId="8" type="noConversion"/>
  </si>
  <si>
    <t>검사일</t>
    <phoneticPr fontId="8" type="noConversion"/>
  </si>
  <si>
    <t>1회 기성</t>
    <phoneticPr fontId="8" type="noConversion"/>
  </si>
  <si>
    <t>발주일</t>
    <phoneticPr fontId="8" type="noConversion"/>
  </si>
  <si>
    <t>기반조성팀</t>
    <phoneticPr fontId="8" type="noConversion"/>
  </si>
  <si>
    <t>최중국</t>
    <phoneticPr fontId="8" type="noConversion"/>
  </si>
  <si>
    <t>용역</t>
    <phoneticPr fontId="8" type="noConversion"/>
  </si>
  <si>
    <t>일반경쟁입찰-부천시계약의뢰</t>
    <phoneticPr fontId="8" type="noConversion"/>
  </si>
  <si>
    <t>2016년도 한국만화영상진흥원 시설관리(시설, 경비, 미화) 용역</t>
    <phoneticPr fontId="8" type="noConversion"/>
  </si>
  <si>
    <t>시설관리 용역 1식</t>
    <phoneticPr fontId="8" type="noConversion"/>
  </si>
  <si>
    <t>위생관리용역업, 시설경비업</t>
    <phoneticPr fontId="8" type="noConversion"/>
  </si>
  <si>
    <t>일반경쟁</t>
    <phoneticPr fontId="8" type="noConversion"/>
  </si>
  <si>
    <t>실적제한</t>
    <phoneticPr fontId="8" type="noConversion"/>
  </si>
  <si>
    <t>한국만화영상진흥원</t>
    <phoneticPr fontId="8" type="noConversion"/>
  </si>
  <si>
    <t>제한최저</t>
    <phoneticPr fontId="8" type="noConversion"/>
  </si>
  <si>
    <t>㈜선양종합관리</t>
    <phoneticPr fontId="8" type="noConversion"/>
  </si>
  <si>
    <t>김선길</t>
    <phoneticPr fontId="8" type="noConversion"/>
  </si>
  <si>
    <t>경기도 부천시 원미구 길주로 81, 608(상동, 모건시티)</t>
    <phoneticPr fontId="8" type="noConversion"/>
  </si>
  <si>
    <t>이인철</t>
    <phoneticPr fontId="8" type="noConversion"/>
  </si>
  <si>
    <t>1인수의</t>
    <phoneticPr fontId="8" type="noConversion"/>
  </si>
  <si>
    <t>2016년도 승강기 및 에스컬레이터 유지보수</t>
    <phoneticPr fontId="8" type="noConversion"/>
  </si>
  <si>
    <t>엘리베이터 유지보수 1식</t>
    <phoneticPr fontId="8" type="noConversion"/>
  </si>
  <si>
    <t>한국엘레텍㈜</t>
    <phoneticPr fontId="8" type="noConversion"/>
  </si>
  <si>
    <t>김영일</t>
    <phoneticPr fontId="8" type="noConversion"/>
  </si>
  <si>
    <t>김광수</t>
    <phoneticPr fontId="8" type="noConversion"/>
  </si>
  <si>
    <t>박물관운영팀</t>
    <phoneticPr fontId="8" type="noConversion"/>
  </si>
  <si>
    <t>안윤선</t>
    <phoneticPr fontId="8" type="noConversion"/>
  </si>
  <si>
    <t>문화공감 3.0 카툰공감100 「시니어 만화교실」, 「만화시민기자양성교실」 운영 용역</t>
    <phoneticPr fontId="8" type="noConversion"/>
  </si>
  <si>
    <t>교육 운영 1식</t>
    <phoneticPr fontId="8" type="noConversion"/>
  </si>
  <si>
    <t>주식회사 카툰캠퍼스</t>
    <phoneticPr fontId="8" type="noConversion"/>
  </si>
  <si>
    <t>경기도 부천시 원미구 지봉로34번길 33, 401호(역곡동)</t>
    <phoneticPr fontId="8" type="noConversion"/>
  </si>
  <si>
    <t>조희윤</t>
    <phoneticPr fontId="8" type="noConversion"/>
  </si>
  <si>
    <t>글로벌사업팀</t>
    <phoneticPr fontId="8" type="noConversion"/>
  </si>
  <si>
    <t>박은주</t>
    <phoneticPr fontId="8" type="noConversion"/>
  </si>
  <si>
    <t xml:space="preserve">「Webtoon Playground」 전시미디어 콘텐츠 제작 용역 </t>
    <phoneticPr fontId="8" type="noConversion"/>
  </si>
  <si>
    <t>미디어 콘텐츠 제작 1식</t>
    <phoneticPr fontId="8" type="noConversion"/>
  </si>
  <si>
    <t>드로잉박스</t>
    <phoneticPr fontId="8" type="noConversion"/>
  </si>
  <si>
    <t>서울특별시 마포구 마포대로 1길 47 디동, 101호(용강동)</t>
    <phoneticPr fontId="8" type="noConversion"/>
  </si>
  <si>
    <t>김학성</t>
    <phoneticPr fontId="8" type="noConversion"/>
  </si>
  <si>
    <t>「Webtoon Playground」 전시 설치 용역</t>
    <phoneticPr fontId="8" type="noConversion"/>
  </si>
  <si>
    <t>전시 설치 용역 1식</t>
    <phoneticPr fontId="8" type="noConversion"/>
  </si>
  <si>
    <t>㈜리쉬이야기</t>
    <phoneticPr fontId="8" type="noConversion"/>
  </si>
  <si>
    <t>서울특별시 서초구 강남대로 101길 47(잠원동) 3층(다성빌딩)</t>
    <phoneticPr fontId="8" type="noConversion"/>
  </si>
  <si>
    <t>양희석 외 1명</t>
    <phoneticPr fontId="8" type="noConversion"/>
  </si>
  <si>
    <t>「Webtoon Playground」 홍보물 제작 용역</t>
    <phoneticPr fontId="8" type="noConversion"/>
  </si>
  <si>
    <t>홍보물 제장 용역 1식</t>
    <phoneticPr fontId="8" type="noConversion"/>
  </si>
  <si>
    <t>브랜드뉴</t>
    <phoneticPr fontId="8" type="noConversion"/>
  </si>
  <si>
    <t>경기도 부천시 소사구 심곡로 10번길 17, 201(심곡본동, 아름다운나날아파트)</t>
    <phoneticPr fontId="8" type="noConversion"/>
  </si>
  <si>
    <t>이선경</t>
    <phoneticPr fontId="8" type="noConversion"/>
  </si>
  <si>
    <t>「Webtoon Playground」 컨퍼런스 운용 용역</t>
    <phoneticPr fontId="8" type="noConversion"/>
  </si>
  <si>
    <t>컨퍼런스 운영 1식</t>
    <phoneticPr fontId="8" type="noConversion"/>
  </si>
  <si>
    <t>애스톤앤드레이크</t>
    <phoneticPr fontId="8" type="noConversion"/>
  </si>
  <si>
    <t>서울특별시 용산구 대사관로 34길 60(한남동, 2층)</t>
    <phoneticPr fontId="8" type="noConversion"/>
  </si>
  <si>
    <t>진예영</t>
    <phoneticPr fontId="8" type="noConversion"/>
  </si>
  <si>
    <t>1인수의-부천시계약의뢰</t>
    <phoneticPr fontId="8" type="noConversion"/>
  </si>
  <si>
    <t>2016년도 정보통신시스템 유지보수 용역</t>
    <phoneticPr fontId="8" type="noConversion"/>
  </si>
  <si>
    <t>정보통신시스템 유지보수 1식</t>
    <phoneticPr fontId="8" type="noConversion"/>
  </si>
  <si>
    <t>주식회사 두리넷</t>
    <phoneticPr fontId="8" type="noConversion"/>
  </si>
  <si>
    <t>경기도 부천시 원미구 소향로 37번길 31-15 한림프라자 604호</t>
    <phoneticPr fontId="8" type="noConversion"/>
  </si>
  <si>
    <t>한은주</t>
    <phoneticPr fontId="8" type="noConversion"/>
  </si>
  <si>
    <t>1인수의-부천시계약의뢰(개발업체)</t>
    <phoneticPr fontId="8" type="noConversion"/>
  </si>
  <si>
    <t>2016년도 통합홈페이지 유지보수 용역</t>
    <phoneticPr fontId="8" type="noConversion"/>
  </si>
  <si>
    <t>통합홈페이지 유지보수 1식</t>
    <phoneticPr fontId="8" type="noConversion"/>
  </si>
  <si>
    <t>㈜펜타코드</t>
    <phoneticPr fontId="8" type="noConversion"/>
  </si>
  <si>
    <t>인청광역시 남구 도화동 592-2 인천아이티타워 1301~2호</t>
    <phoneticPr fontId="8" type="noConversion"/>
  </si>
  <si>
    <t>강선</t>
    <phoneticPr fontId="8" type="noConversion"/>
  </si>
  <si>
    <t>2016년도 그룹웨어 시스템 유지보수 용역</t>
    <phoneticPr fontId="8" type="noConversion"/>
  </si>
  <si>
    <t>그룹웨어 시스템 유지보수 1식</t>
    <phoneticPr fontId="8" type="noConversion"/>
  </si>
  <si>
    <t>㈜아이엔씨솔루션</t>
    <phoneticPr fontId="8" type="noConversion"/>
  </si>
  <si>
    <t>서울특별시 서초구 서초중앙로24길55, 305(서초동, 중앙서초프라자)</t>
    <phoneticPr fontId="8" type="noConversion"/>
  </si>
  <si>
    <t>이원선</t>
    <phoneticPr fontId="8" type="noConversion"/>
  </si>
  <si>
    <t>배은영</t>
    <phoneticPr fontId="8" type="noConversion"/>
  </si>
  <si>
    <t>물품</t>
    <phoneticPr fontId="8" type="noConversion"/>
  </si>
  <si>
    <t>지역문화(만화, 애니) 콘텐츠 활용 만화문화상품(오르골) 제작</t>
    <phoneticPr fontId="8" type="noConversion"/>
  </si>
  <si>
    <t>오르골 100개</t>
    <phoneticPr fontId="8" type="noConversion"/>
  </si>
  <si>
    <t>주식회사 무늬공방</t>
    <phoneticPr fontId="8" type="noConversion"/>
  </si>
  <si>
    <t>경기도 파주시 탄현면 헤이리마을길82-97</t>
    <phoneticPr fontId="8" type="noConversion"/>
  </si>
  <si>
    <t>유병록</t>
    <phoneticPr fontId="8" type="noConversion"/>
  </si>
  <si>
    <t>지역문화(만화, 애니) 콘텐츠 활용 만화문화상품(넥타이) 제작</t>
    <phoneticPr fontId="8" type="noConversion"/>
  </si>
  <si>
    <t>넥타이 300개</t>
    <phoneticPr fontId="8" type="noConversion"/>
  </si>
  <si>
    <t>㈜모노갤러리</t>
    <phoneticPr fontId="8" type="noConversion"/>
  </si>
  <si>
    <t>경기도 성남시 분당구 느티로 27, 103(정자동, 하나프라자)</t>
    <phoneticPr fontId="8" type="noConversion"/>
  </si>
  <si>
    <t>장금영</t>
    <phoneticPr fontId="8" type="noConversion"/>
  </si>
  <si>
    <t>정책기획팀</t>
    <phoneticPr fontId="8" type="noConversion"/>
  </si>
  <si>
    <t>임설민</t>
    <phoneticPr fontId="8" type="noConversion"/>
  </si>
  <si>
    <t>문화부 방문(2106년 예산 및 사업 논의)에 따른 기념품 구입</t>
    <phoneticPr fontId="8" type="noConversion"/>
  </si>
  <si>
    <t>도서(허니블러드) 4권, 도서(이미테이션) 9권</t>
    <phoneticPr fontId="8" type="noConversion"/>
  </si>
  <si>
    <t>씨엔씨레볼루션㈜</t>
    <phoneticPr fontId="8" type="noConversion"/>
  </si>
  <si>
    <t>경기도 부천시 원미구 길주로 1 403호(상동, 한국만화영상진흥원)</t>
    <phoneticPr fontId="8" type="noConversion"/>
  </si>
  <si>
    <t>이재식</t>
    <phoneticPr fontId="8" type="noConversion"/>
  </si>
  <si>
    <t>진흥원 기계실 졸리펌프 수리</t>
    <phoneticPr fontId="8" type="noConversion"/>
  </si>
  <si>
    <t>펌프수리 1식</t>
    <phoneticPr fontId="8" type="noConversion"/>
  </si>
  <si>
    <t>희만상사</t>
    <phoneticPr fontId="8" type="noConversion"/>
  </si>
  <si>
    <t>서울특별시 서초구 서초대로48길 91(서초동, 세계로빌딩3층)</t>
    <phoneticPr fontId="8" type="noConversion"/>
  </si>
  <si>
    <t>김충효</t>
    <phoneticPr fontId="8" type="noConversion"/>
  </si>
  <si>
    <t>2016년도 업무용 PC 유비조수 용역</t>
    <phoneticPr fontId="8" type="noConversion"/>
  </si>
  <si>
    <t>업무용 PC 유지보수 1식</t>
    <phoneticPr fontId="8" type="noConversion"/>
  </si>
  <si>
    <t>㈜제이에스정보통신</t>
    <phoneticPr fontId="8" type="noConversion"/>
  </si>
  <si>
    <t>경기도 부천시 원미구 신흥로 319(약대동, 2층)</t>
    <phoneticPr fontId="8" type="noConversion"/>
  </si>
  <si>
    <t>김종필</t>
    <phoneticPr fontId="8" type="noConversion"/>
  </si>
  <si>
    <t>꿈의 학교 교육 운영을 위한 3D프린터 용 모델링 제작 용역</t>
    <phoneticPr fontId="8" type="noConversion"/>
  </si>
  <si>
    <t>3D 프린터용 모뎅일 60개</t>
    <phoneticPr fontId="8" type="noConversion"/>
  </si>
  <si>
    <t>부천대학교</t>
    <phoneticPr fontId="8" type="noConversion"/>
  </si>
  <si>
    <t>경기도 부천시 원미구 신흥로56번길 25(심곡동, 부천대학)</t>
    <phoneticPr fontId="8" type="noConversion"/>
  </si>
  <si>
    <t>한방교</t>
    <phoneticPr fontId="8" type="noConversion"/>
  </si>
  <si>
    <t>손은양</t>
    <phoneticPr fontId="8" type="noConversion"/>
  </si>
  <si>
    <t>1인수의(개발업체)</t>
    <phoneticPr fontId="8" type="noConversion"/>
  </si>
  <si>
    <t>만화도시 공간특화 및 홍보를 위한 만화포토존 제작 설치</t>
    <phoneticPr fontId="8" type="noConversion"/>
  </si>
  <si>
    <t>만화포토존 조형(캐릭터 2조) 1식</t>
    <phoneticPr fontId="8" type="noConversion"/>
  </si>
  <si>
    <t>토리디자인</t>
    <phoneticPr fontId="8" type="noConversion"/>
  </si>
  <si>
    <t>경기도 부천시 원미구 부천로 198번길 18, 202동 1403호(춘의동, 춘의테크노파크Ⅱ)</t>
    <phoneticPr fontId="8" type="noConversion"/>
  </si>
  <si>
    <t>윤영철</t>
    <phoneticPr fontId="8" type="noConversion"/>
  </si>
  <si>
    <t>이소현</t>
    <phoneticPr fontId="8" type="noConversion"/>
  </si>
  <si>
    <t>만화졸업앨범 캐리커쳐 국회 전시 용역</t>
    <phoneticPr fontId="8" type="noConversion"/>
  </si>
  <si>
    <t>주식회사 태소</t>
    <phoneticPr fontId="8" type="noConversion"/>
  </si>
  <si>
    <t>서울특별시 마포구 동교로 215-1, 308호(동교동, 한사스튜디오)</t>
    <phoneticPr fontId="8" type="noConversion"/>
  </si>
  <si>
    <t>이현정</t>
    <phoneticPr fontId="8" type="noConversion"/>
  </si>
  <si>
    <t>문화진흥팀</t>
    <phoneticPr fontId="8" type="noConversion"/>
  </si>
  <si>
    <t>김연희</t>
    <phoneticPr fontId="8" type="noConversion"/>
  </si>
  <si>
    <t>만화도서관 도서관리 프로그램 유지보수</t>
    <phoneticPr fontId="8" type="noConversion"/>
  </si>
  <si>
    <t>도서관리 프로그램 유지보수(2개월) 1식</t>
    <phoneticPr fontId="8" type="noConversion"/>
  </si>
  <si>
    <t>㈜라이브텍</t>
    <phoneticPr fontId="8" type="noConversion"/>
  </si>
  <si>
    <t>서울특별시 영등포구 양평로22길 21 711(양평동5가, 선유도코오롱디지털타워)</t>
    <phoneticPr fontId="8" type="noConversion"/>
  </si>
  <si>
    <t>박경화</t>
    <phoneticPr fontId="8" type="noConversion"/>
  </si>
  <si>
    <t>방희정</t>
    <phoneticPr fontId="8" type="noConversion"/>
  </si>
  <si>
    <t>[나도만화가]체험용지 제작</t>
    <phoneticPr fontId="8" type="noConversion"/>
  </si>
  <si>
    <t>메모지 200,000장</t>
    <phoneticPr fontId="8" type="noConversion"/>
  </si>
  <si>
    <t>㈜선명씨앤피 부천지점</t>
    <phoneticPr fontId="8" type="noConversion"/>
  </si>
  <si>
    <t>경기도 부천시 원미구 길주로 1, 1층(상동, 한국만화영상진흥원)</t>
    <phoneticPr fontId="8" type="noConversion"/>
  </si>
  <si>
    <t>이상철</t>
    <phoneticPr fontId="8" type="noConversion"/>
  </si>
  <si>
    <t>박보라</t>
    <phoneticPr fontId="8" type="noConversion"/>
  </si>
  <si>
    <t>롯데백화점 중동점&lt;우리동네 만화방&gt; 순회전시 물품 운송</t>
    <phoneticPr fontId="8" type="noConversion"/>
  </si>
  <si>
    <t>용달 임차 1식</t>
    <phoneticPr fontId="8" type="noConversion"/>
  </si>
  <si>
    <t>㈜대륙종합물류</t>
    <phoneticPr fontId="8" type="noConversion"/>
  </si>
  <si>
    <t>경기도 화성시 봉담읍 유리 45-2 외 1</t>
    <phoneticPr fontId="8" type="noConversion"/>
  </si>
  <si>
    <t>최창희</t>
    <phoneticPr fontId="8" type="noConversion"/>
  </si>
  <si>
    <t>만화가의 숲 정화조 청소</t>
    <phoneticPr fontId="8" type="noConversion"/>
  </si>
  <si>
    <t>정화조 청소 1식</t>
    <phoneticPr fontId="8" type="noConversion"/>
  </si>
  <si>
    <t>동원환경</t>
    <phoneticPr fontId="8" type="noConversion"/>
  </si>
  <si>
    <t xml:space="preserve">경기도 부천시 원미구 춘의동 </t>
    <phoneticPr fontId="8" type="noConversion"/>
  </si>
  <si>
    <t>한용진</t>
    <phoneticPr fontId="8" type="noConversion"/>
  </si>
  <si>
    <t>김미순</t>
    <phoneticPr fontId="8" type="noConversion"/>
  </si>
  <si>
    <t>2015년 만화포럼 자료집 만화포럼 칸2015 제작</t>
    <phoneticPr fontId="8" type="noConversion"/>
  </si>
  <si>
    <t>도서 500권, 봉투 2000개</t>
    <phoneticPr fontId="8" type="noConversion"/>
  </si>
  <si>
    <t>TAD</t>
    <phoneticPr fontId="8" type="noConversion"/>
  </si>
  <si>
    <t>경기도 부천시 원미구 소향로13번길 14-16, 804호(상동, 대맥프라자)</t>
    <phoneticPr fontId="8" type="noConversion"/>
  </si>
  <si>
    <t>김경태</t>
    <phoneticPr fontId="8" type="noConversion"/>
  </si>
  <si>
    <t>인쇄물 내지 분량 증가</t>
    <phoneticPr fontId="8" type="noConversion"/>
  </si>
  <si>
    <t>(내지 분량 증가 150p → 250p / 제작도서 수량 변경 500부 → 400부 / 봉투제작 수량 변경 2000부 → 0부)</t>
    <phoneticPr fontId="8" type="noConversion"/>
  </si>
  <si>
    <t>비즈니스센터 1층 BIFAN측 여자화장실 조명 자동점명 스위치 구입 설치</t>
    <phoneticPr fontId="8" type="noConversion"/>
  </si>
  <si>
    <t>카운터센서 1개</t>
    <phoneticPr fontId="8" type="noConversion"/>
  </si>
  <si>
    <t>㈜케이지티</t>
    <phoneticPr fontId="8" type="noConversion"/>
  </si>
  <si>
    <t>경기도 안양시 동안구 시민대로 401(관양동, 대륭테크노타운15차1903호)</t>
    <phoneticPr fontId="8" type="noConversion"/>
  </si>
  <si>
    <t>이종미</t>
    <phoneticPr fontId="8" type="noConversion"/>
  </si>
  <si>
    <t>진흥원 3층 표지판낼 부품 구입 설치</t>
    <phoneticPr fontId="8" type="noConversion"/>
  </si>
  <si>
    <t>PCB ASY 판낼 1개</t>
    <phoneticPr fontId="8" type="noConversion"/>
  </si>
  <si>
    <t>공사</t>
    <phoneticPr fontId="8" type="noConversion"/>
  </si>
  <si>
    <t>자료보존 전시실 조성공사</t>
    <phoneticPr fontId="8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</si>
  <si>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8" type="noConversion"/>
  </si>
  <si>
    <t>디자인나무</t>
    <phoneticPr fontId="8" type="noConversion"/>
  </si>
  <si>
    <t>경기도 부천시 원미구 부일로330번길 10-1(중동, 1층, 2층)</t>
    <phoneticPr fontId="8" type="noConversion"/>
  </si>
  <si>
    <t>신황철</t>
    <phoneticPr fontId="8" type="noConversion"/>
  </si>
  <si>
    <t>산업진흥팀</t>
    <phoneticPr fontId="8" type="noConversion"/>
  </si>
  <si>
    <t>김태훈</t>
    <phoneticPr fontId="8" type="noConversion"/>
  </si>
  <si>
    <t>현장형 창조인재 양성사업 교육생 작품집 제작</t>
    <phoneticPr fontId="8" type="noConversion"/>
  </si>
  <si>
    <t>도서 400권</t>
    <phoneticPr fontId="8" type="noConversion"/>
  </si>
  <si>
    <t>서정임</t>
    <phoneticPr fontId="8" type="noConversion"/>
  </si>
  <si>
    <t>한국만화박물관 상설전시 전시물 및 그래픽 디자인 용역</t>
    <phoneticPr fontId="8" type="noConversion"/>
  </si>
  <si>
    <t>디자인 용역 1식</t>
    <phoneticPr fontId="8" type="noConversion"/>
  </si>
  <si>
    <t>더이프팩토리</t>
    <phoneticPr fontId="8" type="noConversion"/>
  </si>
  <si>
    <t>서울특별시 마포구 월드컵로 36길 14(성산동, 상암두산위브센티움 521호)</t>
  </si>
  <si>
    <t>최석환</t>
    <phoneticPr fontId="8" type="noConversion"/>
  </si>
  <si>
    <t>이효재</t>
    <phoneticPr fontId="8" type="noConversion"/>
  </si>
  <si>
    <t>2016년도 제2호 온라인 뉴스레터 제작</t>
    <phoneticPr fontId="8" type="noConversion"/>
  </si>
  <si>
    <t>코픽스</t>
    <phoneticPr fontId="8" type="noConversion"/>
  </si>
  <si>
    <t>서울특별시 마포구 월드컵로 190, 2층(성산동, 이안상암2제상가 2층 제203호)</t>
    <phoneticPr fontId="8" type="noConversion"/>
  </si>
  <si>
    <t>김영민</t>
    <phoneticPr fontId="8" type="noConversion"/>
  </si>
  <si>
    <t>한국만화박물관 교구재(텀블러) 구입</t>
    <phoneticPr fontId="8" type="noConversion"/>
  </si>
  <si>
    <t>텀블러 컴 1000개</t>
    <phoneticPr fontId="8" type="noConversion"/>
  </si>
  <si>
    <t>1인수의(디자인등록)</t>
    <phoneticPr fontId="8" type="noConversion"/>
  </si>
  <si>
    <t>한국만화박물관 교구재(홈, 거울잔상 애니 교구) 구입</t>
    <phoneticPr fontId="8" type="noConversion"/>
  </si>
  <si>
    <t>홈잔상 애니교구 500개, 거울잔상 애니교구 415개</t>
    <phoneticPr fontId="8" type="noConversion"/>
  </si>
  <si>
    <t>보리풀</t>
    <phoneticPr fontId="8" type="noConversion"/>
  </si>
  <si>
    <t>경기도 안성시 미양면 미양로 231, 외 1필지</t>
    <phoneticPr fontId="8" type="noConversion"/>
  </si>
  <si>
    <t>안수철</t>
    <phoneticPr fontId="8" type="noConversion"/>
  </si>
  <si>
    <t>김현재</t>
    <phoneticPr fontId="8" type="noConversion"/>
  </si>
  <si>
    <t>만화영화상영관 디지털서버 수리</t>
    <phoneticPr fontId="8" type="noConversion"/>
  </si>
  <si>
    <t>서버 수리 및 교체</t>
    <phoneticPr fontId="8" type="noConversion"/>
  </si>
  <si>
    <t>고일상사주식회사</t>
    <phoneticPr fontId="8" type="noConversion"/>
  </si>
  <si>
    <t>서울특별시 중구 필동 1가 39-1  805</t>
    <phoneticPr fontId="8" type="noConversion"/>
  </si>
  <si>
    <t>조준영</t>
    <phoneticPr fontId="8" type="noConversion"/>
  </si>
  <si>
    <t>현장형 창조인재 양성사업 결과발표회 운영 용역</t>
    <phoneticPr fontId="8" type="noConversion"/>
  </si>
  <si>
    <t>㈜아일랜드브릿지커뮤니케이션즈</t>
    <phoneticPr fontId="8" type="noConversion"/>
  </si>
  <si>
    <t>서울특별시 서초구 사임당로8길 10(서초동, 우현빌딩3층)</t>
    <phoneticPr fontId="8" type="noConversion"/>
  </si>
  <si>
    <t>장기석</t>
    <phoneticPr fontId="8" type="noConversion"/>
  </si>
  <si>
    <t>서희진</t>
    <phoneticPr fontId="8" type="noConversion"/>
  </si>
  <si>
    <t>용역(장기계속계약)</t>
    <phoneticPr fontId="8" type="noConversion"/>
  </si>
  <si>
    <t>제한경쟁입찰</t>
    <phoneticPr fontId="8" type="noConversion"/>
  </si>
  <si>
    <t>글로벌 웹툰 뱅크 시스템 구축 및 운영 지원 용역</t>
    <phoneticPr fontId="8" type="noConversion"/>
  </si>
  <si>
    <t>웹툰 뱅크 시스템 구축 및 운영 1식</t>
    <phoneticPr fontId="8" type="noConversion"/>
  </si>
  <si>
    <t>소프트웨어 사업자</t>
    <phoneticPr fontId="8" type="noConversion"/>
  </si>
  <si>
    <t>제한경쟁</t>
    <phoneticPr fontId="8" type="noConversion"/>
  </si>
  <si>
    <t>협상에의한경쟁</t>
    <phoneticPr fontId="8" type="noConversion"/>
  </si>
  <si>
    <t>㈜플랜아이</t>
    <phoneticPr fontId="8" type="noConversion"/>
  </si>
  <si>
    <t>이명기</t>
    <phoneticPr fontId="8" type="noConversion"/>
  </si>
  <si>
    <t>대전광역시 유성구 테크노2로 187(용산동, 미건테크노월드2차제1층)</t>
    <phoneticPr fontId="8" type="noConversion"/>
  </si>
  <si>
    <t>현장형 창조인재 양성사업 결과물 홍보공간 조성</t>
    <phoneticPr fontId="8" type="noConversion"/>
  </si>
  <si>
    <t>결과물 홍보공간 조성 1식</t>
    <phoneticPr fontId="8" type="noConversion"/>
  </si>
  <si>
    <t>㈜라이크디자인</t>
    <phoneticPr fontId="8" type="noConversion"/>
  </si>
  <si>
    <t>경기도 부천시 원미구 신흥로 201(중동, 트리플타워B동1304호)</t>
    <phoneticPr fontId="8" type="noConversion"/>
  </si>
  <si>
    <t>이영주</t>
    <phoneticPr fontId="8" type="noConversion"/>
  </si>
  <si>
    <t>설맞이 환경정비에 따른 폐품 처리</t>
    <phoneticPr fontId="8" type="noConversion"/>
  </si>
  <si>
    <t>폐품 용해 1식</t>
    <phoneticPr fontId="8" type="noConversion"/>
  </si>
  <si>
    <t>행복자원</t>
    <phoneticPr fontId="8" type="noConversion"/>
  </si>
  <si>
    <t>경기도 부천시 오정구 여월동 산 2-20</t>
    <phoneticPr fontId="8" type="noConversion"/>
  </si>
  <si>
    <t>김동창</t>
    <phoneticPr fontId="8" type="noConversion"/>
  </si>
  <si>
    <t>1인수의(제작업체)</t>
    <phoneticPr fontId="8" type="noConversion"/>
  </si>
  <si>
    <t>한국만화박물관 상설전시관 4층 크로마키 시스템 개보수용역</t>
    <phoneticPr fontId="8" type="noConversion"/>
  </si>
  <si>
    <t>크로마키 시스템 개보수 1식</t>
    <phoneticPr fontId="8" type="noConversion"/>
  </si>
  <si>
    <t>㈜호스트이엔아이</t>
    <phoneticPr fontId="8" type="noConversion"/>
  </si>
  <si>
    <t>서울특별시 금천구 벚꽃로278 7층 717호(가산동, SJ테크노빌)</t>
    <phoneticPr fontId="8" type="noConversion"/>
  </si>
  <si>
    <t>박재규</t>
    <phoneticPr fontId="8" type="noConversion"/>
  </si>
  <si>
    <t>한국만화박물관 상설전시관 모형 전시물 수리용역</t>
    <phoneticPr fontId="8" type="noConversion"/>
  </si>
  <si>
    <t>전시관 모형 전시물 수리 1식</t>
    <phoneticPr fontId="8" type="noConversion"/>
  </si>
  <si>
    <t>㈜씨월드디자인</t>
    <phoneticPr fontId="8" type="noConversion"/>
  </si>
  <si>
    <t>서울특별시 성동구 성수동1가 656-320 동아상가 301</t>
    <phoneticPr fontId="8" type="noConversion"/>
  </si>
  <si>
    <t>신재곤 외 1명</t>
    <phoneticPr fontId="8" type="noConversion"/>
  </si>
  <si>
    <t>상설전시관 대형 마우스용 웹툰 영상 제어 시스템 설계 및 설치 용역</t>
    <phoneticPr fontId="8" type="noConversion"/>
  </si>
  <si>
    <t>전시공간돔</t>
    <phoneticPr fontId="8" type="noConversion"/>
  </si>
  <si>
    <t>서울특별시 강남구 자곡동 600 강남푸르지오시티 137</t>
    <phoneticPr fontId="8" type="noConversion"/>
  </si>
  <si>
    <t>안붕선</t>
    <phoneticPr fontId="8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</si>
</sst>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177" fontId="4" fillId="0" borderId="1" xfId="3" applyNumberFormat="1" applyFont="1" applyFill="1" applyBorder="1" applyAlignment="1">
      <alignment horizontal="center" vertical="center"/>
    </xf>
    <xf numFmtId="2" fontId="4" fillId="0" borderId="1" xfId="4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79" fontId="4" fillId="0" borderId="1" xfId="3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 shrinkToFit="1"/>
    </xf>
    <xf numFmtId="41" fontId="4" fillId="0" borderId="1" xfId="1" applyNumberFormat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horizontal="center" vertical="center"/>
    </xf>
    <xf numFmtId="180" fontId="5" fillId="0" borderId="1" xfId="3" applyNumberFormat="1" applyFont="1" applyFill="1" applyBorder="1" applyAlignment="1">
      <alignment horizontal="center" vertical="center" shrinkToFit="1"/>
    </xf>
    <xf numFmtId="0" fontId="4" fillId="2" borderId="1" xfId="3" applyFont="1" applyFill="1" applyBorder="1" applyAlignment="1">
      <alignment horizontal="center" vertical="center"/>
    </xf>
    <xf numFmtId="177" fontId="4" fillId="2" borderId="1" xfId="3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shrinkToFit="1"/>
    </xf>
    <xf numFmtId="41" fontId="4" fillId="2" borderId="1" xfId="1" applyNumberFormat="1" applyFont="1" applyFill="1" applyBorder="1" applyAlignment="1">
      <alignment horizontal="right" vertical="center"/>
    </xf>
    <xf numFmtId="177" fontId="5" fillId="2" borderId="1" xfId="3" applyNumberFormat="1" applyFont="1" applyFill="1" applyBorder="1" applyAlignment="1">
      <alignment horizontal="center" vertical="center" shrinkToFit="1"/>
    </xf>
    <xf numFmtId="2" fontId="4" fillId="2" borderId="1" xfId="4" applyNumberFormat="1" applyFont="1" applyFill="1" applyBorder="1" applyAlignment="1">
      <alignment horizontal="center" vertical="center"/>
    </xf>
    <xf numFmtId="178" fontId="5" fillId="2" borderId="1" xfId="3" applyNumberFormat="1" applyFont="1" applyFill="1" applyBorder="1" applyAlignment="1">
      <alignment horizontal="center" vertical="center"/>
    </xf>
    <xf numFmtId="179" fontId="4" fillId="2" borderId="1" xfId="3" applyNumberFormat="1" applyFont="1" applyFill="1" applyBorder="1" applyAlignment="1">
      <alignment horizontal="center" vertical="center"/>
    </xf>
    <xf numFmtId="177" fontId="5" fillId="2" borderId="1" xfId="3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right" vertical="center"/>
    </xf>
    <xf numFmtId="180" fontId="5" fillId="2" borderId="1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/>
    </xf>
    <xf numFmtId="176" fontId="5" fillId="2" borderId="1" xfId="3" applyNumberFormat="1" applyFont="1" applyFill="1" applyBorder="1" applyAlignment="1">
      <alignment horizontal="right" vertical="center" shrinkToFit="1"/>
    </xf>
    <xf numFmtId="176" fontId="5" fillId="0" borderId="4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center" vertical="center" shrinkToFit="1"/>
    </xf>
    <xf numFmtId="176" fontId="5" fillId="2" borderId="4" xfId="3" applyNumberFormat="1" applyFont="1" applyFill="1" applyBorder="1" applyAlignment="1">
      <alignment horizontal="center" vertical="center" shrinkToFit="1"/>
    </xf>
    <xf numFmtId="176" fontId="5" fillId="2" borderId="1" xfId="3" applyNumberFormat="1" applyFont="1" applyFill="1" applyBorder="1" applyAlignment="1">
      <alignment horizontal="center" vertical="center" shrinkToFit="1"/>
    </xf>
    <xf numFmtId="179" fontId="5" fillId="0" borderId="1" xfId="3" applyNumberFormat="1" applyFont="1" applyFill="1" applyBorder="1" applyAlignment="1">
      <alignment horizontal="center" vertical="center"/>
    </xf>
    <xf numFmtId="179" fontId="5" fillId="2" borderId="1" xfId="3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 shrinkToFit="1"/>
    </xf>
    <xf numFmtId="10" fontId="4" fillId="2" borderId="1" xfId="2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178" fontId="5" fillId="0" borderId="1" xfId="3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 shrinkToFit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/>
    </xf>
    <xf numFmtId="178" fontId="5" fillId="0" borderId="1" xfId="3" applyNumberFormat="1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0" fontId="7" fillId="0" borderId="0" xfId="3" applyFont="1" applyFill="1" applyAlignment="1">
      <alignment horizontal="center" vertical="center"/>
    </xf>
    <xf numFmtId="0" fontId="6" fillId="0" borderId="2" xfId="3" applyFont="1" applyFill="1" applyBorder="1" applyAlignment="1">
      <alignment horizontal="right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right" vertical="center" shrinkToFit="1"/>
    </xf>
    <xf numFmtId="176" fontId="4" fillId="0" borderId="1" xfId="1" applyNumberFormat="1" applyFont="1" applyFill="1" applyBorder="1" applyAlignment="1">
      <alignment horizontal="right" vertical="center"/>
    </xf>
    <xf numFmtId="10" fontId="4" fillId="0" borderId="1" xfId="2" applyNumberFormat="1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8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right" vertical="center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7"/>
    <cellStyle name="표준" xfId="0" builtinId="0"/>
    <cellStyle name="표준 2" xfId="3"/>
    <cellStyle name="표준 2 2" xfId="10"/>
    <cellStyle name="표준 2 3" xfId="8"/>
    <cellStyle name="표준 3" xfId="9"/>
    <cellStyle name="표준 4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Y45"/>
  <sheetViews>
    <sheetView tabSelected="1" topLeftCell="F1" zoomScale="40" zoomScaleNormal="40" workbookViewId="0">
      <selection activeCell="F1" sqref="A1:XFD1048576"/>
    </sheetView>
  </sheetViews>
  <sheetFormatPr defaultColWidth="3.625" defaultRowHeight="29.25" customHeight="1"/>
  <cols>
    <col min="1" max="1" width="5.625" style="57" customWidth="1"/>
    <col min="2" max="2" width="17.25" style="57" bestFit="1" customWidth="1"/>
    <col min="3" max="3" width="7.5" style="57" customWidth="1"/>
    <col min="4" max="4" width="9.25" style="57" bestFit="1" customWidth="1"/>
    <col min="5" max="5" width="18.625" style="57" bestFit="1" customWidth="1"/>
    <col min="6" max="6" width="33" style="57" bestFit="1" customWidth="1"/>
    <col min="7" max="8" width="77.625" style="57" bestFit="1" customWidth="1"/>
    <col min="9" max="9" width="50" style="57" customWidth="1"/>
    <col min="10" max="10" width="15.875" style="57" bestFit="1" customWidth="1"/>
    <col min="11" max="11" width="11" style="63" customWidth="1"/>
    <col min="12" max="12" width="45.75" style="64" customWidth="1"/>
    <col min="13" max="13" width="11" style="64" customWidth="1"/>
    <col min="14" max="14" width="16.75" style="64" customWidth="1"/>
    <col min="15" max="15" width="17.25" style="64" customWidth="1"/>
    <col min="16" max="16" width="27.25" style="64" customWidth="1"/>
    <col min="17" max="17" width="15.875" style="64" customWidth="1"/>
    <col min="18" max="18" width="13.5" style="65" customWidth="1"/>
    <col min="19" max="19" width="13.5" style="57" customWidth="1"/>
    <col min="20" max="20" width="9.25" style="63" customWidth="1"/>
    <col min="21" max="21" width="11" style="64" customWidth="1"/>
    <col min="22" max="22" width="30.125" style="64" customWidth="1"/>
    <col min="23" max="23" width="9.25" style="64" customWidth="1"/>
    <col min="24" max="24" width="13.5" style="64" customWidth="1"/>
    <col min="25" max="25" width="9.25" style="63" customWidth="1"/>
    <col min="26" max="26" width="29.625" style="57" customWidth="1"/>
    <col min="27" max="27" width="75.625" style="57" customWidth="1"/>
    <col min="28" max="28" width="13.875" style="64" customWidth="1"/>
    <col min="29" max="29" width="9.25" style="64" customWidth="1"/>
    <col min="30" max="32" width="9.375" style="64" customWidth="1"/>
    <col min="33" max="33" width="13.25" style="57" customWidth="1"/>
    <col min="34" max="34" width="25.125" style="57" customWidth="1"/>
    <col min="35" max="35" width="76.75" style="64" hidden="1" customWidth="1"/>
    <col min="36" max="36" width="9.25" style="66" hidden="1" customWidth="1"/>
    <col min="37" max="37" width="127" style="64" hidden="1" customWidth="1"/>
    <col min="38" max="38" width="19.625" style="57" hidden="1" customWidth="1"/>
    <col min="39" max="39" width="81.75" style="57" hidden="1" customWidth="1"/>
    <col min="40" max="40" width="11.375" style="67" hidden="1" customWidth="1"/>
    <col min="41" max="41" width="19.625" style="57" hidden="1" customWidth="1"/>
    <col min="42" max="42" width="16.375" style="57" customWidth="1"/>
    <col min="43" max="43" width="16.125" style="57" bestFit="1" customWidth="1"/>
    <col min="44" max="45" width="9.625" style="57" customWidth="1"/>
    <col min="46" max="46" width="9.25" style="63" customWidth="1"/>
    <col min="47" max="47" width="14.25" style="68" bestFit="1" customWidth="1"/>
    <col min="48" max="48" width="9.625" style="63" bestFit="1" customWidth="1"/>
    <col min="49" max="49" width="13" style="68" bestFit="1" customWidth="1"/>
    <col min="50" max="50" width="10.625" style="57" bestFit="1" customWidth="1"/>
    <col min="51" max="51" width="13" style="57" bestFit="1" customWidth="1"/>
    <col min="52" max="16384" width="3.625" style="57"/>
  </cols>
  <sheetData>
    <row r="1" spans="1:51" ht="29.25" customHeight="1">
      <c r="A1" s="48" t="s">
        <v>52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</row>
    <row r="2" spans="1:51" ht="29.2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</row>
    <row r="3" spans="1:51" ht="29.25" customHeight="1">
      <c r="A3" s="50" t="s">
        <v>1</v>
      </c>
      <c r="B3" s="51" t="s">
        <v>2</v>
      </c>
      <c r="C3" s="52"/>
      <c r="D3" s="53"/>
      <c r="E3" s="43" t="s">
        <v>3</v>
      </c>
      <c r="F3" s="43" t="s">
        <v>4</v>
      </c>
      <c r="G3" s="42" t="s">
        <v>5</v>
      </c>
      <c r="H3" s="42" t="s">
        <v>6</v>
      </c>
      <c r="I3" s="42"/>
      <c r="J3" s="42"/>
      <c r="K3" s="42" t="s">
        <v>7</v>
      </c>
      <c r="L3" s="42"/>
      <c r="M3" s="42"/>
      <c r="N3" s="42"/>
      <c r="O3" s="42"/>
      <c r="P3" s="42"/>
      <c r="Q3" s="42"/>
      <c r="R3" s="42"/>
      <c r="S3" s="42"/>
      <c r="T3" s="42"/>
      <c r="U3" s="42" t="s">
        <v>8</v>
      </c>
      <c r="V3" s="42"/>
      <c r="W3" s="42"/>
      <c r="X3" s="42"/>
      <c r="Y3" s="42"/>
      <c r="Z3" s="42" t="s">
        <v>9</v>
      </c>
      <c r="AA3" s="42"/>
      <c r="AB3" s="42"/>
      <c r="AC3" s="42"/>
      <c r="AD3" s="42"/>
      <c r="AE3" s="42"/>
      <c r="AF3" s="42"/>
      <c r="AG3" s="42"/>
      <c r="AH3" s="42"/>
      <c r="AI3" s="43" t="s">
        <v>10</v>
      </c>
      <c r="AJ3" s="43"/>
      <c r="AK3" s="43"/>
      <c r="AL3" s="43" t="s">
        <v>11</v>
      </c>
      <c r="AM3" s="43" t="s">
        <v>12</v>
      </c>
      <c r="AN3" s="43"/>
      <c r="AO3" s="43"/>
      <c r="AP3" s="43" t="s">
        <v>13</v>
      </c>
      <c r="AQ3" s="43" t="s">
        <v>14</v>
      </c>
      <c r="AR3" s="43"/>
      <c r="AS3" s="43"/>
      <c r="AT3" s="43" t="s">
        <v>15</v>
      </c>
      <c r="AU3" s="43"/>
      <c r="AV3" s="43"/>
      <c r="AW3" s="43"/>
      <c r="AX3" s="43"/>
      <c r="AY3" s="43"/>
    </row>
    <row r="4" spans="1:51" ht="29.25" customHeight="1">
      <c r="A4" s="50"/>
      <c r="B4" s="54"/>
      <c r="C4" s="55"/>
      <c r="D4" s="56"/>
      <c r="E4" s="43"/>
      <c r="F4" s="43"/>
      <c r="G4" s="42"/>
      <c r="H4" s="42"/>
      <c r="I4" s="42"/>
      <c r="J4" s="42"/>
      <c r="K4" s="47" t="s">
        <v>16</v>
      </c>
      <c r="L4" s="42" t="s">
        <v>17</v>
      </c>
      <c r="M4" s="42" t="s">
        <v>18</v>
      </c>
      <c r="N4" s="43" t="s">
        <v>19</v>
      </c>
      <c r="O4" s="43" t="s">
        <v>20</v>
      </c>
      <c r="P4" s="43" t="s">
        <v>21</v>
      </c>
      <c r="Q4" s="43" t="s">
        <v>22</v>
      </c>
      <c r="R4" s="45" t="s">
        <v>23</v>
      </c>
      <c r="S4" s="42" t="s">
        <v>24</v>
      </c>
      <c r="T4" s="47" t="s">
        <v>25</v>
      </c>
      <c r="U4" s="42" t="s">
        <v>26</v>
      </c>
      <c r="V4" s="42" t="s">
        <v>27</v>
      </c>
      <c r="W4" s="42"/>
      <c r="X4" s="42"/>
      <c r="Y4" s="42"/>
      <c r="Z4" s="42" t="s">
        <v>28</v>
      </c>
      <c r="AA4" s="42" t="s">
        <v>29</v>
      </c>
      <c r="AB4" s="42" t="s">
        <v>30</v>
      </c>
      <c r="AC4" s="42" t="s">
        <v>31</v>
      </c>
      <c r="AD4" s="42" t="s">
        <v>32</v>
      </c>
      <c r="AE4" s="42" t="s">
        <v>33</v>
      </c>
      <c r="AF4" s="42" t="s">
        <v>34</v>
      </c>
      <c r="AG4" s="42" t="s">
        <v>35</v>
      </c>
      <c r="AH4" s="41" t="s">
        <v>53</v>
      </c>
      <c r="AI4" s="43" t="s">
        <v>36</v>
      </c>
      <c r="AJ4" s="44" t="s">
        <v>37</v>
      </c>
      <c r="AK4" s="43" t="s">
        <v>38</v>
      </c>
      <c r="AL4" s="43"/>
      <c r="AM4" s="43" t="s">
        <v>36</v>
      </c>
      <c r="AN4" s="44" t="s">
        <v>37</v>
      </c>
      <c r="AO4" s="43" t="s">
        <v>54</v>
      </c>
      <c r="AP4" s="43"/>
      <c r="AQ4" s="43" t="s">
        <v>55</v>
      </c>
      <c r="AR4" s="43" t="s">
        <v>56</v>
      </c>
      <c r="AS4" s="43" t="s">
        <v>57</v>
      </c>
      <c r="AT4" s="43" t="s">
        <v>39</v>
      </c>
      <c r="AU4" s="43"/>
      <c r="AV4" s="43" t="s">
        <v>40</v>
      </c>
      <c r="AW4" s="43"/>
      <c r="AX4" s="58" t="s">
        <v>58</v>
      </c>
      <c r="AY4" s="58"/>
    </row>
    <row r="5" spans="1:51" ht="29.25" customHeight="1">
      <c r="A5" s="50"/>
      <c r="B5" s="5" t="s">
        <v>41</v>
      </c>
      <c r="C5" s="5" t="s">
        <v>42</v>
      </c>
      <c r="D5" s="5" t="s">
        <v>59</v>
      </c>
      <c r="E5" s="43"/>
      <c r="F5" s="43"/>
      <c r="G5" s="42"/>
      <c r="H5" s="38" t="s">
        <v>43</v>
      </c>
      <c r="I5" s="38" t="s">
        <v>44</v>
      </c>
      <c r="J5" s="38" t="s">
        <v>45</v>
      </c>
      <c r="K5" s="47"/>
      <c r="L5" s="42"/>
      <c r="M5" s="42"/>
      <c r="N5" s="43"/>
      <c r="O5" s="43"/>
      <c r="P5" s="43"/>
      <c r="Q5" s="43"/>
      <c r="R5" s="46"/>
      <c r="S5" s="42"/>
      <c r="T5" s="47"/>
      <c r="U5" s="42"/>
      <c r="V5" s="38" t="s">
        <v>28</v>
      </c>
      <c r="W5" s="38" t="s">
        <v>46</v>
      </c>
      <c r="X5" s="38" t="s">
        <v>47</v>
      </c>
      <c r="Y5" s="39" t="s">
        <v>48</v>
      </c>
      <c r="Z5" s="42"/>
      <c r="AA5" s="42"/>
      <c r="AB5" s="42"/>
      <c r="AC5" s="42"/>
      <c r="AD5" s="42"/>
      <c r="AE5" s="42"/>
      <c r="AF5" s="42"/>
      <c r="AG5" s="42"/>
      <c r="AH5" s="42"/>
      <c r="AI5" s="43"/>
      <c r="AJ5" s="44"/>
      <c r="AK5" s="43"/>
      <c r="AL5" s="43"/>
      <c r="AM5" s="43"/>
      <c r="AN5" s="44"/>
      <c r="AO5" s="43"/>
      <c r="AP5" s="43"/>
      <c r="AQ5" s="43"/>
      <c r="AR5" s="43"/>
      <c r="AS5" s="43"/>
      <c r="AT5" s="4" t="s">
        <v>49</v>
      </c>
      <c r="AU5" s="3" t="s">
        <v>50</v>
      </c>
      <c r="AV5" s="4" t="s">
        <v>49</v>
      </c>
      <c r="AW5" s="3" t="s">
        <v>50</v>
      </c>
      <c r="AX5" s="4" t="s">
        <v>49</v>
      </c>
      <c r="AY5" s="3" t="s">
        <v>50</v>
      </c>
    </row>
    <row r="6" spans="1:51" ht="29.25" customHeight="1">
      <c r="A6" s="37"/>
      <c r="B6" s="5"/>
      <c r="C6" s="5"/>
      <c r="D6" s="5"/>
      <c r="E6" s="5"/>
      <c r="F6" s="5"/>
      <c r="G6" s="38"/>
      <c r="H6" s="38"/>
      <c r="I6" s="38"/>
      <c r="J6" s="8">
        <f>SUM(J7:J58)</f>
        <v>1720848670</v>
      </c>
      <c r="K6" s="39"/>
      <c r="L6" s="38"/>
      <c r="M6" s="11"/>
      <c r="N6" s="5"/>
      <c r="O6" s="5"/>
      <c r="P6" s="5"/>
      <c r="Q6" s="5"/>
      <c r="R6" s="28"/>
      <c r="S6" s="29"/>
      <c r="T6" s="39"/>
      <c r="U6" s="38"/>
      <c r="V6" s="38"/>
      <c r="W6" s="38"/>
      <c r="X6" s="25"/>
      <c r="Y6" s="39"/>
      <c r="Z6" s="38"/>
      <c r="AA6" s="38"/>
      <c r="AB6" s="38"/>
      <c r="AC6" s="38"/>
      <c r="AD6" s="38"/>
      <c r="AE6" s="38"/>
      <c r="AF6" s="38"/>
      <c r="AG6" s="8">
        <f>SUM(AG7:AG58)</f>
        <v>1573664960</v>
      </c>
      <c r="AH6" s="2">
        <f t="shared" ref="AH6:AH30" si="0">SUM(AG6/J6)*100</f>
        <v>91.44702770406883</v>
      </c>
      <c r="AI6" s="5"/>
      <c r="AJ6" s="32"/>
      <c r="AK6" s="5"/>
      <c r="AL6" s="5"/>
      <c r="AM6" s="5"/>
      <c r="AN6" s="40"/>
      <c r="AO6" s="5"/>
      <c r="AP6" s="6"/>
      <c r="AQ6" s="5"/>
      <c r="AR6" s="5"/>
      <c r="AS6" s="5"/>
      <c r="AT6" s="4"/>
      <c r="AU6" s="3"/>
      <c r="AV6" s="4"/>
      <c r="AW6" s="3"/>
      <c r="AX6" s="59"/>
      <c r="AY6" s="59"/>
    </row>
    <row r="7" spans="1:51" ht="29.25" customHeight="1">
      <c r="A7" s="12">
        <v>1</v>
      </c>
      <c r="B7" s="14" t="s">
        <v>60</v>
      </c>
      <c r="C7" s="14" t="s">
        <v>61</v>
      </c>
      <c r="D7" s="13">
        <v>42370</v>
      </c>
      <c r="E7" s="14" t="s">
        <v>62</v>
      </c>
      <c r="F7" s="14" t="s">
        <v>63</v>
      </c>
      <c r="G7" s="15" t="s">
        <v>64</v>
      </c>
      <c r="H7" s="15" t="str">
        <f>G7</f>
        <v>2016년도 한국만화영상진흥원 시설관리(시설, 경비, 미화) 용역</v>
      </c>
      <c r="I7" s="15" t="s">
        <v>65</v>
      </c>
      <c r="J7" s="16">
        <v>934560000</v>
      </c>
      <c r="K7" s="13">
        <v>42347</v>
      </c>
      <c r="L7" s="15" t="s">
        <v>66</v>
      </c>
      <c r="M7" s="24">
        <v>0.87744999999999995</v>
      </c>
      <c r="N7" s="14" t="s">
        <v>67</v>
      </c>
      <c r="O7" s="14" t="s">
        <v>68</v>
      </c>
      <c r="P7" s="14" t="s">
        <v>69</v>
      </c>
      <c r="Q7" s="14" t="s">
        <v>70</v>
      </c>
      <c r="R7" s="35">
        <f>J7</f>
        <v>934560000</v>
      </c>
      <c r="S7" s="26">
        <v>925628000</v>
      </c>
      <c r="T7" s="17">
        <v>42353</v>
      </c>
      <c r="U7" s="15">
        <v>735</v>
      </c>
      <c r="V7" s="15" t="s">
        <v>71</v>
      </c>
      <c r="W7" s="15" t="s">
        <v>72</v>
      </c>
      <c r="X7" s="26">
        <v>812312370</v>
      </c>
      <c r="Y7" s="17"/>
      <c r="Z7" s="15" t="s">
        <v>71</v>
      </c>
      <c r="AA7" s="14" t="s">
        <v>73</v>
      </c>
      <c r="AB7" s="15" t="s">
        <v>72</v>
      </c>
      <c r="AC7" s="15">
        <v>1</v>
      </c>
      <c r="AD7" s="13">
        <v>42370</v>
      </c>
      <c r="AE7" s="13">
        <v>42370</v>
      </c>
      <c r="AF7" s="13">
        <v>42735</v>
      </c>
      <c r="AG7" s="16">
        <v>812312370</v>
      </c>
      <c r="AH7" s="36">
        <f>SUM(AG7/S7)</f>
        <v>0.87757972965381337</v>
      </c>
      <c r="AI7" s="14"/>
      <c r="AJ7" s="33"/>
      <c r="AK7" s="14"/>
      <c r="AL7" s="14"/>
      <c r="AM7" s="14"/>
      <c r="AN7" s="19"/>
      <c r="AO7" s="14"/>
      <c r="AP7" s="23"/>
      <c r="AQ7" s="12" t="s">
        <v>74</v>
      </c>
      <c r="AR7" s="20"/>
      <c r="AS7" s="20"/>
      <c r="AT7" s="21"/>
      <c r="AU7" s="22"/>
      <c r="AV7" s="20"/>
      <c r="AW7" s="23"/>
      <c r="AX7" s="20">
        <v>42404</v>
      </c>
      <c r="AY7" s="23">
        <v>67692690</v>
      </c>
    </row>
    <row r="8" spans="1:51" ht="29.25" customHeight="1">
      <c r="A8" s="12">
        <v>2</v>
      </c>
      <c r="B8" s="14" t="s">
        <v>60</v>
      </c>
      <c r="C8" s="14" t="s">
        <v>61</v>
      </c>
      <c r="D8" s="13">
        <v>42373</v>
      </c>
      <c r="E8" s="14" t="s">
        <v>62</v>
      </c>
      <c r="F8" s="14" t="s">
        <v>75</v>
      </c>
      <c r="G8" s="15" t="s">
        <v>76</v>
      </c>
      <c r="H8" s="15" t="str">
        <f t="shared" ref="H8:H41" si="1">G8</f>
        <v>2016년도 승강기 및 에스컬레이터 유지보수</v>
      </c>
      <c r="I8" s="15" t="s">
        <v>77</v>
      </c>
      <c r="J8" s="16">
        <v>10977120</v>
      </c>
      <c r="K8" s="17"/>
      <c r="L8" s="15"/>
      <c r="M8" s="24"/>
      <c r="N8" s="14"/>
      <c r="O8" s="14"/>
      <c r="P8" s="14"/>
      <c r="Q8" s="14"/>
      <c r="R8" s="30"/>
      <c r="S8" s="31"/>
      <c r="T8" s="17"/>
      <c r="U8" s="15"/>
      <c r="V8" s="15"/>
      <c r="W8" s="15"/>
      <c r="X8" s="27"/>
      <c r="Y8" s="17"/>
      <c r="Z8" s="15" t="s">
        <v>78</v>
      </c>
      <c r="AA8" s="14" t="s">
        <v>73</v>
      </c>
      <c r="AB8" s="15" t="s">
        <v>79</v>
      </c>
      <c r="AC8" s="15"/>
      <c r="AD8" s="13">
        <v>42373</v>
      </c>
      <c r="AE8" s="13">
        <v>42373</v>
      </c>
      <c r="AF8" s="13">
        <v>42735</v>
      </c>
      <c r="AG8" s="16">
        <v>10686720</v>
      </c>
      <c r="AH8" s="18">
        <f t="shared" si="0"/>
        <v>97.354497354497354</v>
      </c>
      <c r="AI8" s="14"/>
      <c r="AJ8" s="33"/>
      <c r="AK8" s="14"/>
      <c r="AL8" s="14"/>
      <c r="AM8" s="14"/>
      <c r="AN8" s="19"/>
      <c r="AO8" s="14"/>
      <c r="AP8" s="23"/>
      <c r="AQ8" s="12" t="s">
        <v>80</v>
      </c>
      <c r="AR8" s="20"/>
      <c r="AS8" s="20"/>
      <c r="AT8" s="21"/>
      <c r="AU8" s="22"/>
      <c r="AV8" s="20"/>
      <c r="AW8" s="23"/>
      <c r="AX8" s="20">
        <v>42404</v>
      </c>
      <c r="AY8" s="23">
        <v>890560</v>
      </c>
    </row>
    <row r="9" spans="1:51" ht="29.25" customHeight="1">
      <c r="A9" s="37">
        <v>3</v>
      </c>
      <c r="B9" s="5" t="s">
        <v>81</v>
      </c>
      <c r="C9" s="5" t="s">
        <v>82</v>
      </c>
      <c r="D9" s="1">
        <v>42374</v>
      </c>
      <c r="E9" s="5" t="s">
        <v>62</v>
      </c>
      <c r="F9" s="5" t="s">
        <v>75</v>
      </c>
      <c r="G9" s="38" t="s">
        <v>83</v>
      </c>
      <c r="H9" s="38" t="str">
        <f>G9</f>
        <v>문화공감 3.0 카툰공감100 「시니어 만화교실」, 「만화시민기자양성교실」 운영 용역</v>
      </c>
      <c r="I9" s="38" t="s">
        <v>84</v>
      </c>
      <c r="J9" s="9">
        <v>20000000</v>
      </c>
      <c r="K9" s="39"/>
      <c r="L9" s="38"/>
      <c r="M9" s="11"/>
      <c r="N9" s="5"/>
      <c r="O9" s="5"/>
      <c r="P9" s="5"/>
      <c r="Q9" s="5"/>
      <c r="R9" s="28"/>
      <c r="S9" s="29"/>
      <c r="T9" s="39"/>
      <c r="U9" s="38"/>
      <c r="V9" s="38"/>
      <c r="W9" s="38"/>
      <c r="X9" s="25"/>
      <c r="Y9" s="39"/>
      <c r="Z9" s="38" t="s">
        <v>85</v>
      </c>
      <c r="AA9" s="5" t="s">
        <v>86</v>
      </c>
      <c r="AB9" s="38" t="s">
        <v>87</v>
      </c>
      <c r="AC9" s="38"/>
      <c r="AD9" s="1">
        <v>42376</v>
      </c>
      <c r="AE9" s="1">
        <v>42376</v>
      </c>
      <c r="AF9" s="1">
        <v>42490</v>
      </c>
      <c r="AG9" s="9">
        <v>19400000</v>
      </c>
      <c r="AH9" s="2">
        <f>SUM(AG9/J9)*100</f>
        <v>97</v>
      </c>
      <c r="AI9" s="5"/>
      <c r="AJ9" s="32"/>
      <c r="AK9" s="5"/>
      <c r="AL9" s="5"/>
      <c r="AM9" s="5"/>
      <c r="AN9" s="40"/>
      <c r="AO9" s="5"/>
      <c r="AP9" s="6"/>
      <c r="AQ9" s="37" t="str">
        <f t="shared" ref="AQ9:AQ13" si="2">C9</f>
        <v>안윤선</v>
      </c>
      <c r="AR9" s="7"/>
      <c r="AS9" s="7"/>
      <c r="AT9" s="4"/>
      <c r="AU9" s="10"/>
      <c r="AV9" s="7"/>
      <c r="AW9" s="6"/>
      <c r="AX9" s="59"/>
      <c r="AY9" s="59"/>
    </row>
    <row r="10" spans="1:51" ht="29.25" customHeight="1">
      <c r="A10" s="37">
        <v>4</v>
      </c>
      <c r="B10" s="5" t="s">
        <v>88</v>
      </c>
      <c r="C10" s="5" t="s">
        <v>89</v>
      </c>
      <c r="D10" s="1">
        <v>42376</v>
      </c>
      <c r="E10" s="5" t="s">
        <v>62</v>
      </c>
      <c r="F10" s="5" t="s">
        <v>75</v>
      </c>
      <c r="G10" s="38" t="s">
        <v>90</v>
      </c>
      <c r="H10" s="38" t="str">
        <f>G10</f>
        <v xml:space="preserve">「Webtoon Playground」 전시미디어 콘텐츠 제작 용역 </v>
      </c>
      <c r="I10" s="38" t="s">
        <v>91</v>
      </c>
      <c r="J10" s="9">
        <v>12100000</v>
      </c>
      <c r="K10" s="39"/>
      <c r="L10" s="38"/>
      <c r="M10" s="11"/>
      <c r="N10" s="5"/>
      <c r="O10" s="5"/>
      <c r="P10" s="5"/>
      <c r="Q10" s="5"/>
      <c r="R10" s="28"/>
      <c r="S10" s="29"/>
      <c r="T10" s="39"/>
      <c r="U10" s="38"/>
      <c r="V10" s="38"/>
      <c r="W10" s="38"/>
      <c r="X10" s="25"/>
      <c r="Y10" s="39"/>
      <c r="Z10" s="38" t="s">
        <v>92</v>
      </c>
      <c r="AA10" s="5" t="s">
        <v>93</v>
      </c>
      <c r="AB10" s="38" t="s">
        <v>94</v>
      </c>
      <c r="AC10" s="38"/>
      <c r="AD10" s="1">
        <v>42377</v>
      </c>
      <c r="AE10" s="1">
        <v>42380</v>
      </c>
      <c r="AF10" s="1">
        <v>42400</v>
      </c>
      <c r="AG10" s="9">
        <v>11000000</v>
      </c>
      <c r="AH10" s="2">
        <f>SUM(AG10/J10)*100</f>
        <v>90.909090909090907</v>
      </c>
      <c r="AI10" s="5"/>
      <c r="AJ10" s="32"/>
      <c r="AK10" s="5"/>
      <c r="AL10" s="5"/>
      <c r="AM10" s="5"/>
      <c r="AN10" s="40"/>
      <c r="AO10" s="5"/>
      <c r="AP10" s="6"/>
      <c r="AQ10" s="37" t="str">
        <f t="shared" si="2"/>
        <v>박은주</v>
      </c>
      <c r="AR10" s="7">
        <v>42400</v>
      </c>
      <c r="AS10" s="7">
        <v>42404</v>
      </c>
      <c r="AT10" s="4"/>
      <c r="AU10" s="10"/>
      <c r="AV10" s="7">
        <v>42405</v>
      </c>
      <c r="AW10" s="6">
        <f>SUM(AG10-AU10)</f>
        <v>11000000</v>
      </c>
      <c r="AX10" s="59"/>
      <c r="AY10" s="59"/>
    </row>
    <row r="11" spans="1:51" ht="29.25" customHeight="1">
      <c r="A11" s="37">
        <v>5</v>
      </c>
      <c r="B11" s="5" t="s">
        <v>88</v>
      </c>
      <c r="C11" s="5" t="s">
        <v>89</v>
      </c>
      <c r="D11" s="1">
        <v>42376</v>
      </c>
      <c r="E11" s="5" t="s">
        <v>62</v>
      </c>
      <c r="F11" s="5" t="s">
        <v>75</v>
      </c>
      <c r="G11" s="38" t="s">
        <v>95</v>
      </c>
      <c r="H11" s="38" t="str">
        <f>G11</f>
        <v>「Webtoon Playground」 전시 설치 용역</v>
      </c>
      <c r="I11" s="38" t="s">
        <v>96</v>
      </c>
      <c r="J11" s="9">
        <v>19800000</v>
      </c>
      <c r="K11" s="39"/>
      <c r="L11" s="38"/>
      <c r="M11" s="11"/>
      <c r="N11" s="5"/>
      <c r="O11" s="5"/>
      <c r="P11" s="5"/>
      <c r="Q11" s="5"/>
      <c r="R11" s="28"/>
      <c r="S11" s="29"/>
      <c r="T11" s="39"/>
      <c r="U11" s="38"/>
      <c r="V11" s="38"/>
      <c r="W11" s="38"/>
      <c r="X11" s="25"/>
      <c r="Y11" s="39"/>
      <c r="Z11" s="38" t="s">
        <v>97</v>
      </c>
      <c r="AA11" s="5" t="s">
        <v>98</v>
      </c>
      <c r="AB11" s="38" t="s">
        <v>99</v>
      </c>
      <c r="AC11" s="38"/>
      <c r="AD11" s="1">
        <v>42377</v>
      </c>
      <c r="AE11" s="1">
        <v>42380</v>
      </c>
      <c r="AF11" s="1">
        <v>42426</v>
      </c>
      <c r="AG11" s="9">
        <v>19500000</v>
      </c>
      <c r="AH11" s="2">
        <f>SUM(AG11/J11)*100</f>
        <v>98.484848484848484</v>
      </c>
      <c r="AI11" s="5"/>
      <c r="AJ11" s="32"/>
      <c r="AK11" s="5"/>
      <c r="AL11" s="5"/>
      <c r="AM11" s="5"/>
      <c r="AN11" s="40"/>
      <c r="AO11" s="5"/>
      <c r="AP11" s="6"/>
      <c r="AQ11" s="37" t="str">
        <f t="shared" si="2"/>
        <v>박은주</v>
      </c>
      <c r="AR11" s="7">
        <v>42426</v>
      </c>
      <c r="AS11" s="7">
        <v>42426</v>
      </c>
      <c r="AT11" s="4"/>
      <c r="AU11" s="10"/>
      <c r="AV11" s="7"/>
      <c r="AW11" s="6"/>
      <c r="AX11" s="59"/>
      <c r="AY11" s="59"/>
    </row>
    <row r="12" spans="1:51" ht="29.25" customHeight="1">
      <c r="A12" s="37">
        <v>6</v>
      </c>
      <c r="B12" s="5" t="s">
        <v>88</v>
      </c>
      <c r="C12" s="5" t="s">
        <v>89</v>
      </c>
      <c r="D12" s="1">
        <v>42376</v>
      </c>
      <c r="E12" s="5" t="s">
        <v>62</v>
      </c>
      <c r="F12" s="5" t="s">
        <v>75</v>
      </c>
      <c r="G12" s="38" t="s">
        <v>100</v>
      </c>
      <c r="H12" s="38" t="str">
        <f>G12</f>
        <v>「Webtoon Playground」 홍보물 제작 용역</v>
      </c>
      <c r="I12" s="38" t="s">
        <v>101</v>
      </c>
      <c r="J12" s="9">
        <v>15950000</v>
      </c>
      <c r="K12" s="39"/>
      <c r="L12" s="38"/>
      <c r="M12" s="11"/>
      <c r="N12" s="5"/>
      <c r="O12" s="5"/>
      <c r="P12" s="5"/>
      <c r="Q12" s="5"/>
      <c r="R12" s="28"/>
      <c r="S12" s="29"/>
      <c r="T12" s="39"/>
      <c r="U12" s="38"/>
      <c r="V12" s="38"/>
      <c r="W12" s="38"/>
      <c r="X12" s="25"/>
      <c r="Y12" s="39"/>
      <c r="Z12" s="38" t="s">
        <v>102</v>
      </c>
      <c r="AA12" s="5" t="s">
        <v>103</v>
      </c>
      <c r="AB12" s="38" t="s">
        <v>104</v>
      </c>
      <c r="AC12" s="38"/>
      <c r="AD12" s="1">
        <v>42380</v>
      </c>
      <c r="AE12" s="1">
        <v>42380</v>
      </c>
      <c r="AF12" s="1">
        <v>42400</v>
      </c>
      <c r="AG12" s="9">
        <v>13500000</v>
      </c>
      <c r="AH12" s="2">
        <f>SUM(AG12/J12)*100</f>
        <v>84.639498432601883</v>
      </c>
      <c r="AI12" s="5"/>
      <c r="AJ12" s="32"/>
      <c r="AK12" s="5"/>
      <c r="AL12" s="5"/>
      <c r="AM12" s="5"/>
      <c r="AN12" s="40"/>
      <c r="AO12" s="5"/>
      <c r="AP12" s="6"/>
      <c r="AQ12" s="37" t="str">
        <f t="shared" si="2"/>
        <v>박은주</v>
      </c>
      <c r="AR12" s="7">
        <v>42400</v>
      </c>
      <c r="AS12" s="7">
        <v>42404</v>
      </c>
      <c r="AT12" s="4"/>
      <c r="AU12" s="10"/>
      <c r="AV12" s="7">
        <v>42405</v>
      </c>
      <c r="AW12" s="6">
        <f>SUM(AG12-AU12)</f>
        <v>13500000</v>
      </c>
      <c r="AX12" s="59"/>
      <c r="AY12" s="59"/>
    </row>
    <row r="13" spans="1:51" ht="29.25" customHeight="1">
      <c r="A13" s="37">
        <v>7</v>
      </c>
      <c r="B13" s="5" t="s">
        <v>88</v>
      </c>
      <c r="C13" s="5" t="s">
        <v>89</v>
      </c>
      <c r="D13" s="1">
        <v>42376</v>
      </c>
      <c r="E13" s="5" t="s">
        <v>62</v>
      </c>
      <c r="F13" s="5" t="s">
        <v>75</v>
      </c>
      <c r="G13" s="38" t="s">
        <v>105</v>
      </c>
      <c r="H13" s="38" t="str">
        <f>G13</f>
        <v>「Webtoon Playground」 컨퍼런스 운용 용역</v>
      </c>
      <c r="I13" s="38" t="s">
        <v>106</v>
      </c>
      <c r="J13" s="9">
        <v>20040000</v>
      </c>
      <c r="K13" s="39"/>
      <c r="L13" s="38"/>
      <c r="M13" s="11"/>
      <c r="N13" s="5"/>
      <c r="O13" s="5"/>
      <c r="P13" s="5"/>
      <c r="Q13" s="5"/>
      <c r="R13" s="28"/>
      <c r="S13" s="29"/>
      <c r="T13" s="39"/>
      <c r="U13" s="38"/>
      <c r="V13" s="38"/>
      <c r="W13" s="38"/>
      <c r="X13" s="25"/>
      <c r="Y13" s="39"/>
      <c r="Z13" s="38" t="s">
        <v>107</v>
      </c>
      <c r="AA13" s="5" t="s">
        <v>108</v>
      </c>
      <c r="AB13" s="38" t="s">
        <v>109</v>
      </c>
      <c r="AC13" s="38"/>
      <c r="AD13" s="1">
        <v>42380</v>
      </c>
      <c r="AE13" s="1">
        <v>42380</v>
      </c>
      <c r="AF13" s="1">
        <v>42426</v>
      </c>
      <c r="AG13" s="9">
        <v>19000000</v>
      </c>
      <c r="AH13" s="2">
        <f>SUM(AG13/J13)*100</f>
        <v>94.810379241516955</v>
      </c>
      <c r="AI13" s="5"/>
      <c r="AJ13" s="32"/>
      <c r="AK13" s="5"/>
      <c r="AL13" s="5"/>
      <c r="AM13" s="5"/>
      <c r="AN13" s="40"/>
      <c r="AO13" s="5"/>
      <c r="AP13" s="6"/>
      <c r="AQ13" s="37" t="str">
        <f t="shared" si="2"/>
        <v>박은주</v>
      </c>
      <c r="AR13" s="7">
        <v>42426</v>
      </c>
      <c r="AS13" s="7">
        <v>42426</v>
      </c>
      <c r="AT13" s="4"/>
      <c r="AU13" s="10"/>
      <c r="AV13" s="7"/>
      <c r="AW13" s="6"/>
      <c r="AX13" s="59"/>
      <c r="AY13" s="59"/>
    </row>
    <row r="14" spans="1:51" ht="29.25" customHeight="1">
      <c r="A14" s="12">
        <v>8</v>
      </c>
      <c r="B14" s="14" t="s">
        <v>60</v>
      </c>
      <c r="C14" s="14" t="s">
        <v>61</v>
      </c>
      <c r="D14" s="13">
        <v>42374</v>
      </c>
      <c r="E14" s="14" t="s">
        <v>62</v>
      </c>
      <c r="F14" s="14" t="s">
        <v>110</v>
      </c>
      <c r="G14" s="15" t="s">
        <v>111</v>
      </c>
      <c r="H14" s="15" t="str">
        <f t="shared" si="1"/>
        <v>2016년도 정보통신시스템 유지보수 용역</v>
      </c>
      <c r="I14" s="15" t="s">
        <v>112</v>
      </c>
      <c r="J14" s="16">
        <v>15612000</v>
      </c>
      <c r="K14" s="17"/>
      <c r="L14" s="15"/>
      <c r="M14" s="24"/>
      <c r="N14" s="14"/>
      <c r="O14" s="14"/>
      <c r="P14" s="14"/>
      <c r="Q14" s="14"/>
      <c r="R14" s="30"/>
      <c r="S14" s="31"/>
      <c r="T14" s="17"/>
      <c r="U14" s="15"/>
      <c r="V14" s="15"/>
      <c r="W14" s="15"/>
      <c r="X14" s="27"/>
      <c r="Y14" s="17"/>
      <c r="Z14" s="15" t="s">
        <v>113</v>
      </c>
      <c r="AA14" s="14" t="s">
        <v>114</v>
      </c>
      <c r="AB14" s="15" t="s">
        <v>115</v>
      </c>
      <c r="AC14" s="15"/>
      <c r="AD14" s="13">
        <v>42381</v>
      </c>
      <c r="AE14" s="13">
        <v>42381</v>
      </c>
      <c r="AF14" s="13">
        <v>42735</v>
      </c>
      <c r="AG14" s="16">
        <v>14050000</v>
      </c>
      <c r="AH14" s="18">
        <f t="shared" si="0"/>
        <v>89.994875736612869</v>
      </c>
      <c r="AI14" s="14"/>
      <c r="AJ14" s="33"/>
      <c r="AK14" s="14"/>
      <c r="AL14" s="14"/>
      <c r="AM14" s="14"/>
      <c r="AN14" s="19"/>
      <c r="AO14" s="14"/>
      <c r="AP14" s="23"/>
      <c r="AQ14" s="12" t="s">
        <v>80</v>
      </c>
      <c r="AR14" s="20"/>
      <c r="AS14" s="20"/>
      <c r="AT14" s="21"/>
      <c r="AU14" s="22"/>
      <c r="AV14" s="20"/>
      <c r="AW14" s="23"/>
      <c r="AX14" s="20">
        <v>42404</v>
      </c>
      <c r="AY14" s="23">
        <v>1170830</v>
      </c>
    </row>
    <row r="15" spans="1:51" ht="29.25" customHeight="1">
      <c r="A15" s="12">
        <v>9</v>
      </c>
      <c r="B15" s="14" t="s">
        <v>60</v>
      </c>
      <c r="C15" s="14" t="s">
        <v>74</v>
      </c>
      <c r="D15" s="13">
        <v>42374</v>
      </c>
      <c r="E15" s="14" t="s">
        <v>62</v>
      </c>
      <c r="F15" s="14" t="s">
        <v>116</v>
      </c>
      <c r="G15" s="15" t="s">
        <v>117</v>
      </c>
      <c r="H15" s="15" t="str">
        <f t="shared" si="1"/>
        <v>2016년도 통합홈페이지 유지보수 용역</v>
      </c>
      <c r="I15" s="15" t="s">
        <v>118</v>
      </c>
      <c r="J15" s="16">
        <v>12000000</v>
      </c>
      <c r="K15" s="17"/>
      <c r="L15" s="15"/>
      <c r="M15" s="24"/>
      <c r="N15" s="14"/>
      <c r="O15" s="14"/>
      <c r="P15" s="14"/>
      <c r="Q15" s="14"/>
      <c r="R15" s="30"/>
      <c r="S15" s="31"/>
      <c r="T15" s="17"/>
      <c r="U15" s="15"/>
      <c r="V15" s="15"/>
      <c r="W15" s="15"/>
      <c r="X15" s="27"/>
      <c r="Y15" s="17"/>
      <c r="Z15" s="15" t="s">
        <v>119</v>
      </c>
      <c r="AA15" s="14" t="s">
        <v>120</v>
      </c>
      <c r="AB15" s="15" t="s">
        <v>121</v>
      </c>
      <c r="AC15" s="15"/>
      <c r="AD15" s="13">
        <v>42381</v>
      </c>
      <c r="AE15" s="13">
        <v>42381</v>
      </c>
      <c r="AF15" s="13">
        <v>42735</v>
      </c>
      <c r="AG15" s="16">
        <v>11040000</v>
      </c>
      <c r="AH15" s="18">
        <f t="shared" si="0"/>
        <v>92</v>
      </c>
      <c r="AI15" s="14"/>
      <c r="AJ15" s="33"/>
      <c r="AK15" s="14"/>
      <c r="AL15" s="14"/>
      <c r="AM15" s="14"/>
      <c r="AN15" s="19"/>
      <c r="AO15" s="14"/>
      <c r="AP15" s="23"/>
      <c r="AQ15" s="12" t="str">
        <f t="shared" ref="AQ15:AQ30" si="3">C15</f>
        <v>이인철</v>
      </c>
      <c r="AR15" s="20"/>
      <c r="AS15" s="20"/>
      <c r="AT15" s="21"/>
      <c r="AU15" s="22"/>
      <c r="AV15" s="20"/>
      <c r="AW15" s="23"/>
      <c r="AX15" s="20">
        <v>42404</v>
      </c>
      <c r="AY15" s="23">
        <v>920000</v>
      </c>
    </row>
    <row r="16" spans="1:51" ht="29.25" customHeight="1">
      <c r="A16" s="12">
        <v>10</v>
      </c>
      <c r="B16" s="14" t="s">
        <v>60</v>
      </c>
      <c r="C16" s="14" t="s">
        <v>74</v>
      </c>
      <c r="D16" s="13">
        <v>42374</v>
      </c>
      <c r="E16" s="14" t="s">
        <v>62</v>
      </c>
      <c r="F16" s="14" t="s">
        <v>116</v>
      </c>
      <c r="G16" s="15" t="s">
        <v>122</v>
      </c>
      <c r="H16" s="15" t="str">
        <f t="shared" si="1"/>
        <v>2016년도 그룹웨어 시스템 유지보수 용역</v>
      </c>
      <c r="I16" s="15" t="s">
        <v>123</v>
      </c>
      <c r="J16" s="16">
        <v>14400000</v>
      </c>
      <c r="K16" s="17"/>
      <c r="L16" s="15"/>
      <c r="M16" s="24"/>
      <c r="N16" s="14"/>
      <c r="O16" s="14"/>
      <c r="P16" s="14"/>
      <c r="Q16" s="14"/>
      <c r="R16" s="30"/>
      <c r="S16" s="31"/>
      <c r="T16" s="17"/>
      <c r="U16" s="15"/>
      <c r="V16" s="15"/>
      <c r="W16" s="15"/>
      <c r="X16" s="27"/>
      <c r="Y16" s="17"/>
      <c r="Z16" s="15" t="s">
        <v>124</v>
      </c>
      <c r="AA16" s="14" t="s">
        <v>125</v>
      </c>
      <c r="AB16" s="15" t="s">
        <v>126</v>
      </c>
      <c r="AC16" s="15"/>
      <c r="AD16" s="13">
        <v>42382</v>
      </c>
      <c r="AE16" s="13">
        <v>42382</v>
      </c>
      <c r="AF16" s="13">
        <v>42735</v>
      </c>
      <c r="AG16" s="16">
        <v>13536000</v>
      </c>
      <c r="AH16" s="18">
        <f t="shared" si="0"/>
        <v>94</v>
      </c>
      <c r="AI16" s="14"/>
      <c r="AJ16" s="33"/>
      <c r="AK16" s="14"/>
      <c r="AL16" s="14"/>
      <c r="AM16" s="14"/>
      <c r="AN16" s="19"/>
      <c r="AO16" s="14"/>
      <c r="AP16" s="23"/>
      <c r="AQ16" s="12" t="str">
        <f t="shared" si="3"/>
        <v>이인철</v>
      </c>
      <c r="AR16" s="20"/>
      <c r="AS16" s="20"/>
      <c r="AT16" s="21"/>
      <c r="AU16" s="22"/>
      <c r="AV16" s="20"/>
      <c r="AW16" s="23"/>
      <c r="AX16" s="20">
        <v>42404</v>
      </c>
      <c r="AY16" s="23">
        <v>1128000</v>
      </c>
    </row>
    <row r="17" spans="1:51" ht="29.25" customHeight="1">
      <c r="A17" s="37">
        <v>11</v>
      </c>
      <c r="B17" s="5" t="s">
        <v>51</v>
      </c>
      <c r="C17" s="5" t="s">
        <v>127</v>
      </c>
      <c r="D17" s="1">
        <v>42380</v>
      </c>
      <c r="E17" s="5" t="s">
        <v>128</v>
      </c>
      <c r="F17" s="5" t="s">
        <v>75</v>
      </c>
      <c r="G17" s="38" t="s">
        <v>129</v>
      </c>
      <c r="H17" s="38" t="str">
        <f t="shared" si="1"/>
        <v>지역문화(만화, 애니) 콘텐츠 활용 만화문화상품(오르골) 제작</v>
      </c>
      <c r="I17" s="38" t="s">
        <v>130</v>
      </c>
      <c r="J17" s="9">
        <v>5220000</v>
      </c>
      <c r="K17" s="39"/>
      <c r="L17" s="38"/>
      <c r="M17" s="11"/>
      <c r="N17" s="5"/>
      <c r="O17" s="5"/>
      <c r="P17" s="5"/>
      <c r="Q17" s="5"/>
      <c r="R17" s="28"/>
      <c r="S17" s="29"/>
      <c r="T17" s="39"/>
      <c r="U17" s="38"/>
      <c r="V17" s="38"/>
      <c r="W17" s="38"/>
      <c r="X17" s="25"/>
      <c r="Y17" s="39"/>
      <c r="Z17" s="38" t="s">
        <v>131</v>
      </c>
      <c r="AA17" s="5" t="s">
        <v>132</v>
      </c>
      <c r="AB17" s="38" t="s">
        <v>133</v>
      </c>
      <c r="AC17" s="38"/>
      <c r="AD17" s="1">
        <v>42382</v>
      </c>
      <c r="AE17" s="1"/>
      <c r="AF17" s="1">
        <v>42419</v>
      </c>
      <c r="AG17" s="9">
        <v>4820000</v>
      </c>
      <c r="AH17" s="2">
        <f t="shared" si="0"/>
        <v>92.337164750957854</v>
      </c>
      <c r="AI17" s="5"/>
      <c r="AJ17" s="32"/>
      <c r="AK17" s="5"/>
      <c r="AL17" s="5"/>
      <c r="AM17" s="5"/>
      <c r="AN17" s="40"/>
      <c r="AO17" s="5"/>
      <c r="AP17" s="6"/>
      <c r="AQ17" s="37" t="str">
        <f t="shared" si="3"/>
        <v>배은영</v>
      </c>
      <c r="AR17" s="7">
        <v>42395</v>
      </c>
      <c r="AS17" s="7">
        <v>42395</v>
      </c>
      <c r="AT17" s="4"/>
      <c r="AU17" s="10"/>
      <c r="AV17" s="7">
        <v>42396</v>
      </c>
      <c r="AW17" s="6">
        <f t="shared" ref="AW17:AW23" si="4">SUM(AG17-AU17)</f>
        <v>4820000</v>
      </c>
      <c r="AX17" s="59"/>
      <c r="AY17" s="59"/>
    </row>
    <row r="18" spans="1:51" ht="29.25" customHeight="1">
      <c r="A18" s="37">
        <v>12</v>
      </c>
      <c r="B18" s="5" t="s">
        <v>51</v>
      </c>
      <c r="C18" s="5" t="s">
        <v>127</v>
      </c>
      <c r="D18" s="1">
        <v>42380</v>
      </c>
      <c r="E18" s="5" t="s">
        <v>128</v>
      </c>
      <c r="F18" s="5" t="s">
        <v>75</v>
      </c>
      <c r="G18" s="38" t="s">
        <v>134</v>
      </c>
      <c r="H18" s="38" t="str">
        <f t="shared" si="1"/>
        <v>지역문화(만화, 애니) 콘텐츠 활용 만화문화상품(넥타이) 제작</v>
      </c>
      <c r="I18" s="38" t="s">
        <v>135</v>
      </c>
      <c r="J18" s="9">
        <v>8130000</v>
      </c>
      <c r="K18" s="39"/>
      <c r="L18" s="38"/>
      <c r="M18" s="11"/>
      <c r="N18" s="5"/>
      <c r="O18" s="5"/>
      <c r="P18" s="5"/>
      <c r="Q18" s="5"/>
      <c r="R18" s="28"/>
      <c r="S18" s="29"/>
      <c r="T18" s="39"/>
      <c r="U18" s="38"/>
      <c r="V18" s="38"/>
      <c r="W18" s="38"/>
      <c r="X18" s="25"/>
      <c r="Y18" s="39"/>
      <c r="Z18" s="38" t="s">
        <v>136</v>
      </c>
      <c r="AA18" s="5" t="s">
        <v>137</v>
      </c>
      <c r="AB18" s="38" t="s">
        <v>138</v>
      </c>
      <c r="AC18" s="38"/>
      <c r="AD18" s="1">
        <v>42383</v>
      </c>
      <c r="AE18" s="1"/>
      <c r="AF18" s="1">
        <v>42419</v>
      </c>
      <c r="AG18" s="9">
        <v>7909000</v>
      </c>
      <c r="AH18" s="2">
        <f t="shared" si="0"/>
        <v>97.281672816728175</v>
      </c>
      <c r="AI18" s="5"/>
      <c r="AJ18" s="32"/>
      <c r="AK18" s="5"/>
      <c r="AL18" s="5"/>
      <c r="AM18" s="5"/>
      <c r="AN18" s="40"/>
      <c r="AO18" s="5"/>
      <c r="AP18" s="6"/>
      <c r="AQ18" s="37" t="str">
        <f t="shared" si="3"/>
        <v>배은영</v>
      </c>
      <c r="AR18" s="7">
        <v>42419</v>
      </c>
      <c r="AS18" s="7">
        <v>42419</v>
      </c>
      <c r="AT18" s="4"/>
      <c r="AU18" s="10"/>
      <c r="AV18" s="7">
        <v>42422</v>
      </c>
      <c r="AW18" s="6">
        <f t="shared" si="4"/>
        <v>7909000</v>
      </c>
      <c r="AX18" s="59"/>
      <c r="AY18" s="59"/>
    </row>
    <row r="19" spans="1:51" ht="29.25" customHeight="1">
      <c r="A19" s="37">
        <v>13</v>
      </c>
      <c r="B19" s="5" t="s">
        <v>139</v>
      </c>
      <c r="C19" s="5" t="s">
        <v>140</v>
      </c>
      <c r="D19" s="1">
        <v>42383</v>
      </c>
      <c r="E19" s="5" t="s">
        <v>128</v>
      </c>
      <c r="F19" s="5" t="s">
        <v>75</v>
      </c>
      <c r="G19" s="38" t="s">
        <v>141</v>
      </c>
      <c r="H19" s="38" t="str">
        <f t="shared" si="1"/>
        <v>문화부 방문(2106년 예산 및 사업 논의)에 따른 기념품 구입</v>
      </c>
      <c r="I19" s="38" t="s">
        <v>142</v>
      </c>
      <c r="J19" s="9">
        <v>130000</v>
      </c>
      <c r="K19" s="39"/>
      <c r="L19" s="38"/>
      <c r="M19" s="11"/>
      <c r="N19" s="5"/>
      <c r="O19" s="5"/>
      <c r="P19" s="5"/>
      <c r="Q19" s="5"/>
      <c r="R19" s="28"/>
      <c r="S19" s="29"/>
      <c r="T19" s="39"/>
      <c r="U19" s="38"/>
      <c r="V19" s="38"/>
      <c r="W19" s="38"/>
      <c r="X19" s="25"/>
      <c r="Y19" s="39"/>
      <c r="Z19" s="38" t="s">
        <v>143</v>
      </c>
      <c r="AA19" s="5" t="s">
        <v>144</v>
      </c>
      <c r="AB19" s="38" t="s">
        <v>145</v>
      </c>
      <c r="AC19" s="38"/>
      <c r="AD19" s="1">
        <v>42383</v>
      </c>
      <c r="AE19" s="1"/>
      <c r="AF19" s="1">
        <v>42383</v>
      </c>
      <c r="AG19" s="9">
        <v>117000</v>
      </c>
      <c r="AH19" s="2">
        <f t="shared" si="0"/>
        <v>90</v>
      </c>
      <c r="AI19" s="5"/>
      <c r="AJ19" s="32"/>
      <c r="AK19" s="5"/>
      <c r="AL19" s="5"/>
      <c r="AM19" s="5"/>
      <c r="AN19" s="40"/>
      <c r="AO19" s="5"/>
      <c r="AP19" s="6"/>
      <c r="AQ19" s="37" t="str">
        <f t="shared" si="3"/>
        <v>임설민</v>
      </c>
      <c r="AR19" s="7">
        <v>42383</v>
      </c>
      <c r="AS19" s="7">
        <v>42383</v>
      </c>
      <c r="AT19" s="4"/>
      <c r="AU19" s="10"/>
      <c r="AV19" s="7">
        <v>42391</v>
      </c>
      <c r="AW19" s="6">
        <f t="shared" si="4"/>
        <v>117000</v>
      </c>
      <c r="AX19" s="59"/>
      <c r="AY19" s="59"/>
    </row>
    <row r="20" spans="1:51" ht="29.25" customHeight="1">
      <c r="A20" s="37">
        <v>14</v>
      </c>
      <c r="B20" s="5" t="s">
        <v>60</v>
      </c>
      <c r="C20" s="5" t="s">
        <v>61</v>
      </c>
      <c r="D20" s="1">
        <v>42384</v>
      </c>
      <c r="E20" s="5" t="s">
        <v>128</v>
      </c>
      <c r="F20" s="5" t="s">
        <v>75</v>
      </c>
      <c r="G20" s="38" t="s">
        <v>146</v>
      </c>
      <c r="H20" s="38" t="str">
        <f t="shared" si="1"/>
        <v>진흥원 기계실 졸리펌프 수리</v>
      </c>
      <c r="I20" s="38" t="s">
        <v>147</v>
      </c>
      <c r="J20" s="9">
        <v>73700</v>
      </c>
      <c r="K20" s="39"/>
      <c r="L20" s="38"/>
      <c r="M20" s="11"/>
      <c r="N20" s="5"/>
      <c r="O20" s="5"/>
      <c r="P20" s="5"/>
      <c r="Q20" s="5"/>
      <c r="R20" s="28"/>
      <c r="S20" s="29"/>
      <c r="T20" s="39"/>
      <c r="U20" s="38"/>
      <c r="V20" s="38"/>
      <c r="W20" s="38"/>
      <c r="X20" s="25"/>
      <c r="Y20" s="39"/>
      <c r="Z20" s="38" t="s">
        <v>148</v>
      </c>
      <c r="AA20" s="5" t="s">
        <v>149</v>
      </c>
      <c r="AB20" s="38" t="s">
        <v>150</v>
      </c>
      <c r="AC20" s="38"/>
      <c r="AD20" s="1">
        <v>42384</v>
      </c>
      <c r="AE20" s="1">
        <v>42387</v>
      </c>
      <c r="AF20" s="1">
        <v>42387</v>
      </c>
      <c r="AG20" s="9">
        <v>66000</v>
      </c>
      <c r="AH20" s="2">
        <f t="shared" si="0"/>
        <v>89.552238805970148</v>
      </c>
      <c r="AI20" s="5"/>
      <c r="AJ20" s="32"/>
      <c r="AK20" s="5"/>
      <c r="AL20" s="5"/>
      <c r="AM20" s="5"/>
      <c r="AN20" s="40"/>
      <c r="AO20" s="5"/>
      <c r="AP20" s="6"/>
      <c r="AQ20" s="37" t="str">
        <f t="shared" si="3"/>
        <v>최중국</v>
      </c>
      <c r="AR20" s="7">
        <v>42387</v>
      </c>
      <c r="AS20" s="7">
        <v>42387</v>
      </c>
      <c r="AT20" s="4"/>
      <c r="AU20" s="10"/>
      <c r="AV20" s="7">
        <v>42396</v>
      </c>
      <c r="AW20" s="6">
        <f>SUM(AG20-AU20)</f>
        <v>66000</v>
      </c>
      <c r="AX20" s="59"/>
      <c r="AY20" s="59"/>
    </row>
    <row r="21" spans="1:51" ht="29.25" customHeight="1">
      <c r="A21" s="12">
        <v>15</v>
      </c>
      <c r="B21" s="14" t="s">
        <v>60</v>
      </c>
      <c r="C21" s="14" t="s">
        <v>74</v>
      </c>
      <c r="D21" s="13">
        <v>42388</v>
      </c>
      <c r="E21" s="14" t="s">
        <v>62</v>
      </c>
      <c r="F21" s="14" t="s">
        <v>75</v>
      </c>
      <c r="G21" s="15" t="s">
        <v>151</v>
      </c>
      <c r="H21" s="15" t="str">
        <f>G21</f>
        <v>2016년도 업무용 PC 유비조수 용역</v>
      </c>
      <c r="I21" s="15" t="s">
        <v>152</v>
      </c>
      <c r="J21" s="16">
        <v>9856000</v>
      </c>
      <c r="K21" s="17"/>
      <c r="L21" s="15"/>
      <c r="M21" s="24"/>
      <c r="N21" s="14"/>
      <c r="O21" s="14"/>
      <c r="P21" s="14"/>
      <c r="Q21" s="14"/>
      <c r="R21" s="30"/>
      <c r="S21" s="31"/>
      <c r="T21" s="17"/>
      <c r="U21" s="15"/>
      <c r="V21" s="15"/>
      <c r="W21" s="15"/>
      <c r="X21" s="27"/>
      <c r="Y21" s="17"/>
      <c r="Z21" s="15" t="s">
        <v>153</v>
      </c>
      <c r="AA21" s="14" t="s">
        <v>154</v>
      </c>
      <c r="AB21" s="15" t="s">
        <v>155</v>
      </c>
      <c r="AC21" s="15"/>
      <c r="AD21" s="13">
        <v>42384</v>
      </c>
      <c r="AE21" s="13">
        <v>42391</v>
      </c>
      <c r="AF21" s="13">
        <v>42735</v>
      </c>
      <c r="AG21" s="16">
        <v>8800000</v>
      </c>
      <c r="AH21" s="18">
        <f t="shared" si="0"/>
        <v>89.285714285714292</v>
      </c>
      <c r="AI21" s="14"/>
      <c r="AJ21" s="33"/>
      <c r="AK21" s="14"/>
      <c r="AL21" s="14"/>
      <c r="AM21" s="14"/>
      <c r="AN21" s="19"/>
      <c r="AO21" s="14"/>
      <c r="AP21" s="23"/>
      <c r="AQ21" s="12" t="s">
        <v>80</v>
      </c>
      <c r="AR21" s="20"/>
      <c r="AS21" s="20"/>
      <c r="AT21" s="21"/>
      <c r="AU21" s="22"/>
      <c r="AV21" s="20"/>
      <c r="AW21" s="23"/>
      <c r="AX21" s="20"/>
      <c r="AY21" s="23"/>
    </row>
    <row r="22" spans="1:51" ht="29.25" customHeight="1">
      <c r="A22" s="37">
        <v>16</v>
      </c>
      <c r="B22" s="5" t="s">
        <v>81</v>
      </c>
      <c r="C22" s="5" t="s">
        <v>82</v>
      </c>
      <c r="D22" s="1">
        <v>42382</v>
      </c>
      <c r="E22" s="5" t="s">
        <v>62</v>
      </c>
      <c r="F22" s="5" t="s">
        <v>75</v>
      </c>
      <c r="G22" s="38" t="s">
        <v>156</v>
      </c>
      <c r="H22" s="38" t="str">
        <f>G22</f>
        <v>꿈의 학교 교육 운영을 위한 3D프린터 용 모델링 제작 용역</v>
      </c>
      <c r="I22" s="38" t="s">
        <v>157</v>
      </c>
      <c r="J22" s="9">
        <v>6600000</v>
      </c>
      <c r="K22" s="39"/>
      <c r="L22" s="38"/>
      <c r="M22" s="11"/>
      <c r="N22" s="5"/>
      <c r="O22" s="5"/>
      <c r="P22" s="5"/>
      <c r="Q22" s="5"/>
      <c r="R22" s="28"/>
      <c r="S22" s="29"/>
      <c r="T22" s="39"/>
      <c r="U22" s="38"/>
      <c r="V22" s="38"/>
      <c r="W22" s="38"/>
      <c r="X22" s="25"/>
      <c r="Y22" s="39"/>
      <c r="Z22" s="38" t="s">
        <v>158</v>
      </c>
      <c r="AA22" s="5" t="s">
        <v>159</v>
      </c>
      <c r="AB22" s="38" t="s">
        <v>160</v>
      </c>
      <c r="AC22" s="38"/>
      <c r="AD22" s="1">
        <v>42387</v>
      </c>
      <c r="AE22" s="1">
        <v>42387</v>
      </c>
      <c r="AF22" s="1">
        <v>42394</v>
      </c>
      <c r="AG22" s="9">
        <v>6000000</v>
      </c>
      <c r="AH22" s="2">
        <f>SUM(AG22/J22)*100</f>
        <v>90.909090909090907</v>
      </c>
      <c r="AI22" s="5"/>
      <c r="AJ22" s="32"/>
      <c r="AK22" s="5"/>
      <c r="AL22" s="5"/>
      <c r="AM22" s="5"/>
      <c r="AN22" s="40"/>
      <c r="AO22" s="5"/>
      <c r="AP22" s="6"/>
      <c r="AQ22" s="37" t="str">
        <f t="shared" ref="AQ22:AQ23" si="5">C22</f>
        <v>안윤선</v>
      </c>
      <c r="AR22" s="7">
        <v>42389</v>
      </c>
      <c r="AS22" s="7">
        <v>42389</v>
      </c>
      <c r="AT22" s="4"/>
      <c r="AU22" s="10"/>
      <c r="AV22" s="7">
        <v>42396</v>
      </c>
      <c r="AW22" s="6">
        <f>SUM(AG22-AU22)</f>
        <v>6000000</v>
      </c>
      <c r="AX22" s="59"/>
      <c r="AY22" s="59"/>
    </row>
    <row r="23" spans="1:51" ht="29.25" customHeight="1">
      <c r="A23" s="37">
        <v>17</v>
      </c>
      <c r="B23" s="5" t="s">
        <v>51</v>
      </c>
      <c r="C23" s="5" t="s">
        <v>161</v>
      </c>
      <c r="D23" s="1">
        <v>42383</v>
      </c>
      <c r="E23" s="5" t="s">
        <v>128</v>
      </c>
      <c r="F23" s="5" t="s">
        <v>162</v>
      </c>
      <c r="G23" s="38" t="s">
        <v>163</v>
      </c>
      <c r="H23" s="38" t="str">
        <f t="shared" si="1"/>
        <v>만화도시 공간특화 및 홍보를 위한 만화포토존 제작 설치</v>
      </c>
      <c r="I23" s="38" t="s">
        <v>164</v>
      </c>
      <c r="J23" s="9">
        <v>10090000</v>
      </c>
      <c r="K23" s="39"/>
      <c r="L23" s="38"/>
      <c r="M23" s="11"/>
      <c r="N23" s="5"/>
      <c r="O23" s="5"/>
      <c r="P23" s="5"/>
      <c r="Q23" s="5"/>
      <c r="R23" s="28"/>
      <c r="S23" s="29"/>
      <c r="T23" s="39"/>
      <c r="U23" s="38"/>
      <c r="V23" s="38"/>
      <c r="W23" s="38"/>
      <c r="X23" s="25"/>
      <c r="Y23" s="39"/>
      <c r="Z23" s="38" t="s">
        <v>165</v>
      </c>
      <c r="AA23" s="5" t="s">
        <v>166</v>
      </c>
      <c r="AB23" s="38" t="s">
        <v>167</v>
      </c>
      <c r="AC23" s="38"/>
      <c r="AD23" s="1">
        <v>42387</v>
      </c>
      <c r="AE23" s="1"/>
      <c r="AF23" s="1">
        <v>42420</v>
      </c>
      <c r="AG23" s="9">
        <v>10000000</v>
      </c>
      <c r="AH23" s="2">
        <f t="shared" ref="AH23" si="6">SUM(AG23/J23)*100</f>
        <v>99.108027750247771</v>
      </c>
      <c r="AI23" s="5"/>
      <c r="AJ23" s="32"/>
      <c r="AK23" s="5"/>
      <c r="AL23" s="5"/>
      <c r="AM23" s="5"/>
      <c r="AN23" s="40"/>
      <c r="AO23" s="5"/>
      <c r="AP23" s="6"/>
      <c r="AQ23" s="37" t="str">
        <f t="shared" si="5"/>
        <v>손은양</v>
      </c>
      <c r="AR23" s="7">
        <v>42405</v>
      </c>
      <c r="AS23" s="7">
        <v>42411</v>
      </c>
      <c r="AT23" s="4"/>
      <c r="AU23" s="10"/>
      <c r="AV23" s="7">
        <v>42412</v>
      </c>
      <c r="AW23" s="6">
        <f t="shared" si="4"/>
        <v>10000000</v>
      </c>
      <c r="AX23" s="59"/>
      <c r="AY23" s="59"/>
    </row>
    <row r="24" spans="1:51" ht="29.25" customHeight="1">
      <c r="A24" s="37">
        <v>18</v>
      </c>
      <c r="B24" s="5" t="s">
        <v>51</v>
      </c>
      <c r="C24" s="5" t="s">
        <v>168</v>
      </c>
      <c r="D24" s="1">
        <v>42384</v>
      </c>
      <c r="E24" s="5" t="s">
        <v>62</v>
      </c>
      <c r="F24" s="5" t="s">
        <v>75</v>
      </c>
      <c r="G24" s="38" t="s">
        <v>169</v>
      </c>
      <c r="H24" s="38" t="str">
        <f t="shared" si="1"/>
        <v>만화졸업앨범 캐리커쳐 국회 전시 용역</v>
      </c>
      <c r="I24" s="38" t="s">
        <v>96</v>
      </c>
      <c r="J24" s="9">
        <v>2596000</v>
      </c>
      <c r="K24" s="39"/>
      <c r="L24" s="38"/>
      <c r="M24" s="11"/>
      <c r="N24" s="5"/>
      <c r="O24" s="5"/>
      <c r="P24" s="5"/>
      <c r="Q24" s="5"/>
      <c r="R24" s="28"/>
      <c r="S24" s="29"/>
      <c r="T24" s="39"/>
      <c r="U24" s="38"/>
      <c r="V24" s="38"/>
      <c r="W24" s="38"/>
      <c r="X24" s="25"/>
      <c r="Y24" s="39"/>
      <c r="Z24" s="38" t="s">
        <v>170</v>
      </c>
      <c r="AA24" s="5" t="s">
        <v>171</v>
      </c>
      <c r="AB24" s="38" t="s">
        <v>172</v>
      </c>
      <c r="AC24" s="38"/>
      <c r="AD24" s="1">
        <v>42387</v>
      </c>
      <c r="AE24" s="1">
        <v>42387</v>
      </c>
      <c r="AF24" s="1">
        <v>42412</v>
      </c>
      <c r="AG24" s="9">
        <v>2497000</v>
      </c>
      <c r="AH24" s="2">
        <f t="shared" si="0"/>
        <v>96.186440677966104</v>
      </c>
      <c r="AI24" s="5"/>
      <c r="AJ24" s="32"/>
      <c r="AK24" s="5"/>
      <c r="AL24" s="5"/>
      <c r="AM24" s="5"/>
      <c r="AN24" s="40"/>
      <c r="AO24" s="5"/>
      <c r="AP24" s="6"/>
      <c r="AQ24" s="37" t="str">
        <f t="shared" si="3"/>
        <v>이소현</v>
      </c>
      <c r="AR24" s="7">
        <v>42403</v>
      </c>
      <c r="AS24" s="7">
        <v>42404</v>
      </c>
      <c r="AT24" s="4"/>
      <c r="AU24" s="10"/>
      <c r="AV24" s="7">
        <v>42405</v>
      </c>
      <c r="AW24" s="6">
        <f>SUM(AG24-AU24)</f>
        <v>2497000</v>
      </c>
      <c r="AX24" s="59"/>
      <c r="AY24" s="59"/>
    </row>
    <row r="25" spans="1:51" ht="29.25" customHeight="1">
      <c r="A25" s="37">
        <v>19</v>
      </c>
      <c r="B25" s="5" t="s">
        <v>173</v>
      </c>
      <c r="C25" s="5" t="s">
        <v>174</v>
      </c>
      <c r="D25" s="1">
        <v>42384</v>
      </c>
      <c r="E25" s="5" t="s">
        <v>62</v>
      </c>
      <c r="F25" s="5" t="s">
        <v>162</v>
      </c>
      <c r="G25" s="38" t="s">
        <v>175</v>
      </c>
      <c r="H25" s="38" t="str">
        <f t="shared" si="1"/>
        <v>만화도서관 도서관리 프로그램 유지보수</v>
      </c>
      <c r="I25" s="38" t="s">
        <v>176</v>
      </c>
      <c r="J25" s="9">
        <v>1800000</v>
      </c>
      <c r="K25" s="39"/>
      <c r="L25" s="38"/>
      <c r="M25" s="11"/>
      <c r="N25" s="5"/>
      <c r="O25" s="5"/>
      <c r="P25" s="5"/>
      <c r="Q25" s="5"/>
      <c r="R25" s="28"/>
      <c r="S25" s="29"/>
      <c r="T25" s="39"/>
      <c r="U25" s="38"/>
      <c r="V25" s="38"/>
      <c r="W25" s="38"/>
      <c r="X25" s="25"/>
      <c r="Y25" s="39"/>
      <c r="Z25" s="38" t="s">
        <v>177</v>
      </c>
      <c r="AA25" s="5" t="s">
        <v>178</v>
      </c>
      <c r="AB25" s="38" t="s">
        <v>179</v>
      </c>
      <c r="AC25" s="38"/>
      <c r="AD25" s="1">
        <v>42388</v>
      </c>
      <c r="AE25" s="1">
        <v>42388</v>
      </c>
      <c r="AF25" s="1">
        <v>42429</v>
      </c>
      <c r="AG25" s="9">
        <v>1710000</v>
      </c>
      <c r="AH25" s="2">
        <f t="shared" si="0"/>
        <v>95</v>
      </c>
      <c r="AI25" s="5"/>
      <c r="AJ25" s="32"/>
      <c r="AK25" s="5"/>
      <c r="AL25" s="5"/>
      <c r="AM25" s="5"/>
      <c r="AN25" s="40"/>
      <c r="AO25" s="5"/>
      <c r="AP25" s="6"/>
      <c r="AQ25" s="37" t="str">
        <f t="shared" si="3"/>
        <v>김연희</v>
      </c>
      <c r="AR25" s="7">
        <v>42429</v>
      </c>
      <c r="AS25" s="7">
        <v>42429</v>
      </c>
      <c r="AT25" s="4"/>
      <c r="AU25" s="10"/>
      <c r="AV25" s="7">
        <v>42429</v>
      </c>
      <c r="AW25" s="6">
        <f>SUM(AG25-AU25)</f>
        <v>1710000</v>
      </c>
      <c r="AX25" s="59"/>
      <c r="AY25" s="59"/>
    </row>
    <row r="26" spans="1:51" ht="29.25" customHeight="1">
      <c r="A26" s="37">
        <v>20</v>
      </c>
      <c r="B26" s="5" t="s">
        <v>81</v>
      </c>
      <c r="C26" s="5" t="s">
        <v>180</v>
      </c>
      <c r="D26" s="1">
        <v>42388</v>
      </c>
      <c r="E26" s="5" t="s">
        <v>128</v>
      </c>
      <c r="F26" s="5" t="s">
        <v>75</v>
      </c>
      <c r="G26" s="38" t="s">
        <v>181</v>
      </c>
      <c r="H26" s="38" t="str">
        <f t="shared" si="1"/>
        <v>[나도만화가]체험용지 제작</v>
      </c>
      <c r="I26" s="38" t="s">
        <v>182</v>
      </c>
      <c r="J26" s="9">
        <v>2477000</v>
      </c>
      <c r="K26" s="39"/>
      <c r="L26" s="38"/>
      <c r="M26" s="11"/>
      <c r="N26" s="5"/>
      <c r="O26" s="5"/>
      <c r="P26" s="5"/>
      <c r="Q26" s="5"/>
      <c r="R26" s="28"/>
      <c r="S26" s="29"/>
      <c r="T26" s="39"/>
      <c r="U26" s="38"/>
      <c r="V26" s="38"/>
      <c r="W26" s="38"/>
      <c r="X26" s="25"/>
      <c r="Y26" s="39"/>
      <c r="Z26" s="38" t="s">
        <v>183</v>
      </c>
      <c r="AA26" s="5" t="s">
        <v>184</v>
      </c>
      <c r="AB26" s="38" t="s">
        <v>185</v>
      </c>
      <c r="AC26" s="38"/>
      <c r="AD26" s="1">
        <v>42389</v>
      </c>
      <c r="AE26" s="1"/>
      <c r="AF26" s="1">
        <v>42398</v>
      </c>
      <c r="AG26" s="9">
        <v>2248000</v>
      </c>
      <c r="AH26" s="2">
        <f t="shared" si="0"/>
        <v>90.754945498587006</v>
      </c>
      <c r="AI26" s="5"/>
      <c r="AJ26" s="32"/>
      <c r="AK26" s="5"/>
      <c r="AL26" s="5"/>
      <c r="AM26" s="5"/>
      <c r="AN26" s="40"/>
      <c r="AO26" s="5"/>
      <c r="AP26" s="6"/>
      <c r="AQ26" s="37" t="str">
        <f t="shared" si="3"/>
        <v>방희정</v>
      </c>
      <c r="AR26" s="7">
        <v>42390</v>
      </c>
      <c r="AS26" s="7">
        <v>42390</v>
      </c>
      <c r="AT26" s="4"/>
      <c r="AU26" s="10"/>
      <c r="AV26" s="7">
        <v>42404</v>
      </c>
      <c r="AW26" s="6">
        <f t="shared" ref="AW26:AW41" si="7">SUM(AG26-AU26)</f>
        <v>2248000</v>
      </c>
      <c r="AX26" s="59"/>
      <c r="AY26" s="59"/>
    </row>
    <row r="27" spans="1:51" ht="29.25" customHeight="1">
      <c r="A27" s="37">
        <v>21</v>
      </c>
      <c r="B27" s="5" t="s">
        <v>81</v>
      </c>
      <c r="C27" s="5" t="s">
        <v>186</v>
      </c>
      <c r="D27" s="1">
        <v>42389</v>
      </c>
      <c r="E27" s="5" t="s">
        <v>62</v>
      </c>
      <c r="F27" s="5" t="s">
        <v>75</v>
      </c>
      <c r="G27" s="38" t="s">
        <v>187</v>
      </c>
      <c r="H27" s="38" t="str">
        <f t="shared" si="1"/>
        <v>롯데백화점 중동점&lt;우리동네 만화방&gt; 순회전시 물품 운송</v>
      </c>
      <c r="I27" s="38" t="s">
        <v>188</v>
      </c>
      <c r="J27" s="9">
        <v>66000</v>
      </c>
      <c r="K27" s="39"/>
      <c r="L27" s="38"/>
      <c r="M27" s="11"/>
      <c r="N27" s="5"/>
      <c r="O27" s="5"/>
      <c r="P27" s="5"/>
      <c r="Q27" s="5"/>
      <c r="R27" s="28"/>
      <c r="S27" s="29"/>
      <c r="T27" s="39"/>
      <c r="U27" s="38"/>
      <c r="V27" s="38"/>
      <c r="W27" s="38"/>
      <c r="X27" s="25"/>
      <c r="Y27" s="39"/>
      <c r="Z27" s="38" t="s">
        <v>189</v>
      </c>
      <c r="AA27" s="5" t="s">
        <v>190</v>
      </c>
      <c r="AB27" s="38" t="s">
        <v>191</v>
      </c>
      <c r="AC27" s="38"/>
      <c r="AD27" s="1">
        <v>42389</v>
      </c>
      <c r="AE27" s="1">
        <v>42389</v>
      </c>
      <c r="AF27" s="1">
        <v>42389</v>
      </c>
      <c r="AG27" s="9">
        <v>55000</v>
      </c>
      <c r="AH27" s="2">
        <f t="shared" si="0"/>
        <v>83.333333333333343</v>
      </c>
      <c r="AI27" s="5"/>
      <c r="AJ27" s="32"/>
      <c r="AK27" s="5"/>
      <c r="AL27" s="5"/>
      <c r="AM27" s="5"/>
      <c r="AN27" s="40"/>
      <c r="AO27" s="5"/>
      <c r="AP27" s="6"/>
      <c r="AQ27" s="37" t="str">
        <f t="shared" si="3"/>
        <v>박보라</v>
      </c>
      <c r="AR27" s="7">
        <v>42389</v>
      </c>
      <c r="AS27" s="7">
        <v>42389</v>
      </c>
      <c r="AT27" s="4"/>
      <c r="AU27" s="10"/>
      <c r="AV27" s="7">
        <v>42405</v>
      </c>
      <c r="AW27" s="6">
        <f t="shared" si="7"/>
        <v>55000</v>
      </c>
      <c r="AX27" s="59"/>
      <c r="AY27" s="59"/>
    </row>
    <row r="28" spans="1:51" ht="29.25" customHeight="1">
      <c r="A28" s="37">
        <v>22</v>
      </c>
      <c r="B28" s="5" t="s">
        <v>60</v>
      </c>
      <c r="C28" s="5" t="s">
        <v>61</v>
      </c>
      <c r="D28" s="1">
        <v>42390</v>
      </c>
      <c r="E28" s="5" t="s">
        <v>62</v>
      </c>
      <c r="F28" s="5" t="s">
        <v>75</v>
      </c>
      <c r="G28" s="38" t="s">
        <v>192</v>
      </c>
      <c r="H28" s="38" t="str">
        <f t="shared" si="1"/>
        <v>만화가의 숲 정화조 청소</v>
      </c>
      <c r="I28" s="38" t="s">
        <v>193</v>
      </c>
      <c r="J28" s="9">
        <v>140000</v>
      </c>
      <c r="K28" s="39"/>
      <c r="L28" s="38"/>
      <c r="M28" s="11"/>
      <c r="N28" s="5"/>
      <c r="O28" s="5"/>
      <c r="P28" s="5"/>
      <c r="Q28" s="5"/>
      <c r="R28" s="28"/>
      <c r="S28" s="29"/>
      <c r="T28" s="39"/>
      <c r="U28" s="38"/>
      <c r="V28" s="38"/>
      <c r="W28" s="38"/>
      <c r="X28" s="25"/>
      <c r="Y28" s="39"/>
      <c r="Z28" s="38" t="s">
        <v>194</v>
      </c>
      <c r="AA28" s="5" t="s">
        <v>195</v>
      </c>
      <c r="AB28" s="38" t="s">
        <v>196</v>
      </c>
      <c r="AC28" s="38"/>
      <c r="AD28" s="1">
        <v>42390</v>
      </c>
      <c r="AE28" s="1">
        <v>42390</v>
      </c>
      <c r="AF28" s="1">
        <v>42419</v>
      </c>
      <c r="AG28" s="9">
        <v>140000</v>
      </c>
      <c r="AH28" s="2">
        <f t="shared" si="0"/>
        <v>100</v>
      </c>
      <c r="AI28" s="5"/>
      <c r="AJ28" s="32"/>
      <c r="AK28" s="5"/>
      <c r="AL28" s="5"/>
      <c r="AM28" s="5"/>
      <c r="AN28" s="40"/>
      <c r="AO28" s="5"/>
      <c r="AP28" s="6"/>
      <c r="AQ28" s="37" t="str">
        <f t="shared" si="3"/>
        <v>최중국</v>
      </c>
      <c r="AR28" s="7">
        <v>42390</v>
      </c>
      <c r="AS28" s="7">
        <v>42390</v>
      </c>
      <c r="AT28" s="4"/>
      <c r="AU28" s="10"/>
      <c r="AV28" s="7">
        <v>42405</v>
      </c>
      <c r="AW28" s="6">
        <f t="shared" si="7"/>
        <v>140000</v>
      </c>
      <c r="AX28" s="59"/>
      <c r="AY28" s="59"/>
    </row>
    <row r="29" spans="1:51" ht="29.25" customHeight="1">
      <c r="A29" s="37">
        <v>23</v>
      </c>
      <c r="B29" s="5" t="s">
        <v>173</v>
      </c>
      <c r="C29" s="5" t="s">
        <v>197</v>
      </c>
      <c r="D29" s="1">
        <v>42394</v>
      </c>
      <c r="E29" s="5" t="s">
        <v>128</v>
      </c>
      <c r="F29" s="5" t="s">
        <v>75</v>
      </c>
      <c r="G29" s="38" t="s">
        <v>198</v>
      </c>
      <c r="H29" s="38" t="str">
        <f t="shared" si="1"/>
        <v>2015년 만화포럼 자료집 만화포럼 칸2015 제작</v>
      </c>
      <c r="I29" s="38" t="s">
        <v>199</v>
      </c>
      <c r="J29" s="9">
        <v>7470000</v>
      </c>
      <c r="K29" s="39"/>
      <c r="L29" s="38"/>
      <c r="M29" s="11"/>
      <c r="N29" s="5"/>
      <c r="O29" s="5"/>
      <c r="P29" s="5"/>
      <c r="Q29" s="5"/>
      <c r="R29" s="28"/>
      <c r="S29" s="29"/>
      <c r="T29" s="39"/>
      <c r="U29" s="38"/>
      <c r="V29" s="38"/>
      <c r="W29" s="38"/>
      <c r="X29" s="25"/>
      <c r="Y29" s="39"/>
      <c r="Z29" s="38" t="s">
        <v>200</v>
      </c>
      <c r="AA29" s="5" t="s">
        <v>201</v>
      </c>
      <c r="AB29" s="38" t="s">
        <v>202</v>
      </c>
      <c r="AC29" s="38"/>
      <c r="AD29" s="1">
        <v>42395</v>
      </c>
      <c r="AE29" s="1"/>
      <c r="AF29" s="1">
        <v>42419</v>
      </c>
      <c r="AG29" s="9">
        <v>7000000</v>
      </c>
      <c r="AH29" s="2">
        <f t="shared" si="0"/>
        <v>93.708165997322624</v>
      </c>
      <c r="AI29" s="5" t="s">
        <v>203</v>
      </c>
      <c r="AJ29" s="7">
        <v>42411</v>
      </c>
      <c r="AK29" s="5" t="s">
        <v>204</v>
      </c>
      <c r="AL29" s="5"/>
      <c r="AM29" s="5"/>
      <c r="AN29" s="40"/>
      <c r="AO29" s="5"/>
      <c r="AP29" s="34">
        <v>7200000</v>
      </c>
      <c r="AQ29" s="37" t="str">
        <f t="shared" si="3"/>
        <v>김미순</v>
      </c>
      <c r="AR29" s="7">
        <v>42419</v>
      </c>
      <c r="AS29" s="7">
        <v>42419</v>
      </c>
      <c r="AT29" s="4"/>
      <c r="AU29" s="10"/>
      <c r="AV29" s="7">
        <v>42426</v>
      </c>
      <c r="AW29" s="6">
        <f>SUM(AP29-AU29)</f>
        <v>7200000</v>
      </c>
      <c r="AX29" s="59"/>
      <c r="AY29" s="59"/>
    </row>
    <row r="30" spans="1:51" ht="29.25" customHeight="1">
      <c r="A30" s="37">
        <v>24</v>
      </c>
      <c r="B30" s="5" t="s">
        <v>60</v>
      </c>
      <c r="C30" s="5" t="s">
        <v>80</v>
      </c>
      <c r="D30" s="1">
        <v>42401</v>
      </c>
      <c r="E30" s="5" t="s">
        <v>128</v>
      </c>
      <c r="F30" s="5" t="s">
        <v>75</v>
      </c>
      <c r="G30" s="38" t="s">
        <v>205</v>
      </c>
      <c r="H30" s="38" t="str">
        <f t="shared" si="1"/>
        <v>비즈니스센터 1층 BIFAN측 여자화장실 조명 자동점명 스위치 구입 설치</v>
      </c>
      <c r="I30" s="38" t="s">
        <v>206</v>
      </c>
      <c r="J30" s="9">
        <v>181500</v>
      </c>
      <c r="K30" s="39"/>
      <c r="L30" s="38"/>
      <c r="M30" s="11"/>
      <c r="N30" s="5"/>
      <c r="O30" s="5"/>
      <c r="P30" s="5"/>
      <c r="Q30" s="5"/>
      <c r="R30" s="28"/>
      <c r="S30" s="29"/>
      <c r="T30" s="39"/>
      <c r="U30" s="38"/>
      <c r="V30" s="38"/>
      <c r="W30" s="38"/>
      <c r="X30" s="25"/>
      <c r="Y30" s="39"/>
      <c r="Z30" s="38" t="s">
        <v>207</v>
      </c>
      <c r="AA30" s="5" t="s">
        <v>208</v>
      </c>
      <c r="AB30" s="38" t="s">
        <v>209</v>
      </c>
      <c r="AC30" s="38"/>
      <c r="AD30" s="1">
        <v>42401</v>
      </c>
      <c r="AE30" s="1"/>
      <c r="AF30" s="1">
        <v>42410</v>
      </c>
      <c r="AG30" s="9">
        <v>165000</v>
      </c>
      <c r="AH30" s="2">
        <f t="shared" si="0"/>
        <v>90.909090909090907</v>
      </c>
      <c r="AI30" s="5"/>
      <c r="AJ30" s="32"/>
      <c r="AK30" s="5"/>
      <c r="AL30" s="5"/>
      <c r="AM30" s="5"/>
      <c r="AN30" s="40"/>
      <c r="AO30" s="5"/>
      <c r="AP30" s="6"/>
      <c r="AQ30" s="37" t="str">
        <f t="shared" si="3"/>
        <v>김광수</v>
      </c>
      <c r="AR30" s="7">
        <v>42402</v>
      </c>
      <c r="AS30" s="7">
        <v>42402</v>
      </c>
      <c r="AT30" s="4"/>
      <c r="AU30" s="10"/>
      <c r="AV30" s="7">
        <v>42415</v>
      </c>
      <c r="AW30" s="6">
        <f>SUM(AG30-AU30)</f>
        <v>165000</v>
      </c>
      <c r="AX30" s="59"/>
      <c r="AY30" s="59"/>
    </row>
    <row r="31" spans="1:51" ht="29.25" customHeight="1">
      <c r="A31" s="37">
        <v>25</v>
      </c>
      <c r="B31" s="5" t="s">
        <v>60</v>
      </c>
      <c r="C31" s="5" t="s">
        <v>80</v>
      </c>
      <c r="D31" s="1">
        <v>42401</v>
      </c>
      <c r="E31" s="5" t="s">
        <v>128</v>
      </c>
      <c r="F31" s="5" t="s">
        <v>75</v>
      </c>
      <c r="G31" s="38" t="s">
        <v>210</v>
      </c>
      <c r="H31" s="38" t="str">
        <f t="shared" si="1"/>
        <v>진흥원 3층 표지판낼 부품 구입 설치</v>
      </c>
      <c r="I31" s="38" t="s">
        <v>211</v>
      </c>
      <c r="J31" s="9">
        <v>176000</v>
      </c>
      <c r="K31" s="39"/>
      <c r="L31" s="38"/>
      <c r="M31" s="11"/>
      <c r="N31" s="5"/>
      <c r="O31" s="5"/>
      <c r="P31" s="5"/>
      <c r="Q31" s="5"/>
      <c r="R31" s="28"/>
      <c r="S31" s="29"/>
      <c r="T31" s="39"/>
      <c r="U31" s="38"/>
      <c r="V31" s="38"/>
      <c r="W31" s="38"/>
      <c r="X31" s="25"/>
      <c r="Y31" s="39"/>
      <c r="Z31" s="38" t="s">
        <v>78</v>
      </c>
      <c r="AA31" s="5" t="s">
        <v>73</v>
      </c>
      <c r="AB31" s="38" t="s">
        <v>79</v>
      </c>
      <c r="AC31" s="38"/>
      <c r="AD31" s="1">
        <v>42401</v>
      </c>
      <c r="AE31" s="1"/>
      <c r="AF31" s="1">
        <v>42410</v>
      </c>
      <c r="AG31" s="9">
        <v>165000</v>
      </c>
      <c r="AH31" s="2">
        <f>SUM(AG31/J31)*100</f>
        <v>93.75</v>
      </c>
      <c r="AI31" s="5"/>
      <c r="AJ31" s="32"/>
      <c r="AK31" s="5"/>
      <c r="AL31" s="5"/>
      <c r="AM31" s="5"/>
      <c r="AN31" s="40"/>
      <c r="AO31" s="5"/>
      <c r="AP31" s="6"/>
      <c r="AQ31" s="37" t="str">
        <f>C31</f>
        <v>김광수</v>
      </c>
      <c r="AR31" s="7">
        <v>42402</v>
      </c>
      <c r="AS31" s="7">
        <v>42402</v>
      </c>
      <c r="AT31" s="4"/>
      <c r="AU31" s="10"/>
      <c r="AV31" s="7">
        <v>42402</v>
      </c>
      <c r="AW31" s="6">
        <f>SUM(AG31-AU31)</f>
        <v>165000</v>
      </c>
      <c r="AX31" s="59"/>
      <c r="AY31" s="59"/>
    </row>
    <row r="32" spans="1:51" ht="29.25" customHeight="1">
      <c r="A32" s="37">
        <v>26</v>
      </c>
      <c r="B32" s="5" t="s">
        <v>60</v>
      </c>
      <c r="C32" s="5" t="s">
        <v>74</v>
      </c>
      <c r="D32" s="1">
        <v>42396</v>
      </c>
      <c r="E32" s="5" t="s">
        <v>212</v>
      </c>
      <c r="F32" s="5" t="s">
        <v>75</v>
      </c>
      <c r="G32" s="38" t="s">
        <v>213</v>
      </c>
      <c r="H32" s="38" t="str">
        <f t="shared" si="1"/>
        <v>자료보존 전시실 조성공사</v>
      </c>
      <c r="I32" s="38" t="s">
        <v>214</v>
      </c>
      <c r="J32" s="9">
        <v>10794000</v>
      </c>
      <c r="K32" s="39"/>
      <c r="L32" s="38"/>
      <c r="M32" s="11"/>
      <c r="N32" s="5"/>
      <c r="O32" s="5"/>
      <c r="P32" s="5"/>
      <c r="Q32" s="5"/>
      <c r="R32" s="28"/>
      <c r="S32" s="29"/>
      <c r="T32" s="39"/>
      <c r="U32" s="38"/>
      <c r="V32" s="38"/>
      <c r="W32" s="38"/>
      <c r="X32" s="25"/>
      <c r="Y32" s="39"/>
      <c r="Z32" s="38" t="s">
        <v>215</v>
      </c>
      <c r="AA32" s="5" t="s">
        <v>216</v>
      </c>
      <c r="AB32" s="38" t="s">
        <v>217</v>
      </c>
      <c r="AC32" s="38"/>
      <c r="AD32" s="1">
        <v>42403</v>
      </c>
      <c r="AE32" s="1">
        <v>42403</v>
      </c>
      <c r="AF32" s="1">
        <v>42416</v>
      </c>
      <c r="AG32" s="9">
        <v>10260000</v>
      </c>
      <c r="AH32" s="2">
        <f t="shared" ref="AH32:AH39" si="8">SUM(AG32/J32)*100</f>
        <v>95.052807115063914</v>
      </c>
      <c r="AI32" s="5"/>
      <c r="AJ32" s="32"/>
      <c r="AK32" s="5"/>
      <c r="AL32" s="5"/>
      <c r="AM32" s="5"/>
      <c r="AN32" s="40"/>
      <c r="AO32" s="5"/>
      <c r="AP32" s="6"/>
      <c r="AQ32" s="37" t="str">
        <f t="shared" ref="AQ32:AQ41" si="9">C32</f>
        <v>이인철</v>
      </c>
      <c r="AR32" s="7">
        <v>42416</v>
      </c>
      <c r="AS32" s="7">
        <v>42416</v>
      </c>
      <c r="AT32" s="4"/>
      <c r="AU32" s="10"/>
      <c r="AV32" s="7">
        <v>42416</v>
      </c>
      <c r="AW32" s="6">
        <f t="shared" si="7"/>
        <v>10260000</v>
      </c>
      <c r="AX32" s="59"/>
      <c r="AY32" s="59"/>
    </row>
    <row r="33" spans="1:51" ht="29.25" customHeight="1">
      <c r="A33" s="37">
        <v>27</v>
      </c>
      <c r="B33" s="5" t="s">
        <v>218</v>
      </c>
      <c r="C33" s="5" t="s">
        <v>219</v>
      </c>
      <c r="D33" s="1">
        <v>42399</v>
      </c>
      <c r="E33" s="5" t="s">
        <v>128</v>
      </c>
      <c r="F33" s="5" t="s">
        <v>75</v>
      </c>
      <c r="G33" s="38" t="s">
        <v>220</v>
      </c>
      <c r="H33" s="38" t="str">
        <f t="shared" si="1"/>
        <v>현장형 창조인재 양성사업 교육생 작품집 제작</v>
      </c>
      <c r="I33" s="38" t="s">
        <v>221</v>
      </c>
      <c r="J33" s="9">
        <v>13425500</v>
      </c>
      <c r="K33" s="39"/>
      <c r="L33" s="38"/>
      <c r="M33" s="11"/>
      <c r="N33" s="5"/>
      <c r="O33" s="5"/>
      <c r="P33" s="5"/>
      <c r="Q33" s="5"/>
      <c r="R33" s="28"/>
      <c r="S33" s="29"/>
      <c r="T33" s="39"/>
      <c r="U33" s="38"/>
      <c r="V33" s="38"/>
      <c r="W33" s="38"/>
      <c r="X33" s="25"/>
      <c r="Y33" s="39"/>
      <c r="Z33" s="38" t="s">
        <v>200</v>
      </c>
      <c r="AA33" s="5" t="s">
        <v>201</v>
      </c>
      <c r="AB33" s="38" t="s">
        <v>202</v>
      </c>
      <c r="AC33" s="38"/>
      <c r="AD33" s="1">
        <v>42403</v>
      </c>
      <c r="AE33" s="1"/>
      <c r="AF33" s="1">
        <v>42423</v>
      </c>
      <c r="AG33" s="9">
        <v>12500000</v>
      </c>
      <c r="AH33" s="2">
        <f t="shared" si="8"/>
        <v>93.106401996201257</v>
      </c>
      <c r="AI33" s="5"/>
      <c r="AJ33" s="32"/>
      <c r="AK33" s="5"/>
      <c r="AL33" s="5"/>
      <c r="AM33" s="5"/>
      <c r="AN33" s="40"/>
      <c r="AO33" s="5"/>
      <c r="AP33" s="6"/>
      <c r="AQ33" s="37" t="str">
        <f t="shared" si="9"/>
        <v>김태훈</v>
      </c>
      <c r="AR33" s="7">
        <v>42423</v>
      </c>
      <c r="AS33" s="7">
        <v>42423</v>
      </c>
      <c r="AT33" s="4"/>
      <c r="AU33" s="10"/>
      <c r="AV33" s="7">
        <v>42424</v>
      </c>
      <c r="AW33" s="6">
        <f t="shared" si="7"/>
        <v>12500000</v>
      </c>
      <c r="AX33" s="59"/>
      <c r="AY33" s="59"/>
    </row>
    <row r="34" spans="1:51" ht="29.25" customHeight="1">
      <c r="A34" s="37">
        <v>28</v>
      </c>
      <c r="B34" s="5" t="s">
        <v>81</v>
      </c>
      <c r="C34" s="5" t="s">
        <v>222</v>
      </c>
      <c r="D34" s="1">
        <v>42404</v>
      </c>
      <c r="E34" s="5" t="s">
        <v>62</v>
      </c>
      <c r="F34" s="5" t="s">
        <v>75</v>
      </c>
      <c r="G34" s="38" t="s">
        <v>223</v>
      </c>
      <c r="H34" s="38" t="str">
        <f t="shared" si="1"/>
        <v>한국만화박물관 상설전시 전시물 및 그래픽 디자인 용역</v>
      </c>
      <c r="I34" s="38" t="s">
        <v>224</v>
      </c>
      <c r="J34" s="9">
        <v>9500000</v>
      </c>
      <c r="K34" s="39"/>
      <c r="L34" s="38"/>
      <c r="M34" s="11"/>
      <c r="N34" s="5"/>
      <c r="O34" s="5"/>
      <c r="P34" s="5"/>
      <c r="Q34" s="5"/>
      <c r="R34" s="28"/>
      <c r="S34" s="29"/>
      <c r="T34" s="39"/>
      <c r="U34" s="38"/>
      <c r="V34" s="38"/>
      <c r="W34" s="38"/>
      <c r="X34" s="25"/>
      <c r="Y34" s="39"/>
      <c r="Z34" s="38" t="s">
        <v>225</v>
      </c>
      <c r="AA34" s="37" t="s">
        <v>226</v>
      </c>
      <c r="AB34" s="38" t="s">
        <v>227</v>
      </c>
      <c r="AC34" s="38"/>
      <c r="AD34" s="1">
        <v>42405</v>
      </c>
      <c r="AE34" s="1">
        <v>42405</v>
      </c>
      <c r="AF34" s="1">
        <v>42446</v>
      </c>
      <c r="AG34" s="9">
        <v>8550000</v>
      </c>
      <c r="AH34" s="2">
        <f t="shared" si="8"/>
        <v>90</v>
      </c>
      <c r="AI34" s="5"/>
      <c r="AJ34" s="32"/>
      <c r="AK34" s="5"/>
      <c r="AL34" s="5"/>
      <c r="AM34" s="5"/>
      <c r="AN34" s="40"/>
      <c r="AO34" s="5"/>
      <c r="AP34" s="6"/>
      <c r="AQ34" s="37" t="str">
        <f t="shared" si="9"/>
        <v>서정임</v>
      </c>
      <c r="AR34" s="7"/>
      <c r="AS34" s="7"/>
      <c r="AT34" s="4"/>
      <c r="AU34" s="10"/>
      <c r="AV34" s="7"/>
      <c r="AW34" s="6"/>
      <c r="AX34" s="59"/>
      <c r="AY34" s="59"/>
    </row>
    <row r="35" spans="1:51" ht="29.25" customHeight="1">
      <c r="A35" s="37">
        <v>29</v>
      </c>
      <c r="B35" s="5" t="s">
        <v>139</v>
      </c>
      <c r="C35" s="5" t="s">
        <v>228</v>
      </c>
      <c r="D35" s="1">
        <v>42412</v>
      </c>
      <c r="E35" s="5" t="s">
        <v>62</v>
      </c>
      <c r="F35" s="5" t="s">
        <v>75</v>
      </c>
      <c r="G35" s="38" t="s">
        <v>229</v>
      </c>
      <c r="H35" s="38" t="str">
        <f t="shared" si="1"/>
        <v>2016년도 제2호 온라인 뉴스레터 제작</v>
      </c>
      <c r="I35" s="38" t="s">
        <v>224</v>
      </c>
      <c r="J35" s="9">
        <v>330000</v>
      </c>
      <c r="K35" s="39"/>
      <c r="L35" s="38"/>
      <c r="M35" s="11"/>
      <c r="N35" s="5"/>
      <c r="O35" s="5"/>
      <c r="P35" s="5"/>
      <c r="Q35" s="5"/>
      <c r="R35" s="28"/>
      <c r="S35" s="29"/>
      <c r="T35" s="39"/>
      <c r="U35" s="38"/>
      <c r="V35" s="38"/>
      <c r="W35" s="38"/>
      <c r="X35" s="25"/>
      <c r="Y35" s="39"/>
      <c r="Z35" s="38" t="s">
        <v>230</v>
      </c>
      <c r="AA35" s="37" t="s">
        <v>231</v>
      </c>
      <c r="AB35" s="38" t="s">
        <v>232</v>
      </c>
      <c r="AC35" s="38"/>
      <c r="AD35" s="1">
        <v>42412</v>
      </c>
      <c r="AE35" s="1">
        <v>42412</v>
      </c>
      <c r="AF35" s="1">
        <v>42418</v>
      </c>
      <c r="AG35" s="9">
        <v>300000</v>
      </c>
      <c r="AH35" s="2">
        <f t="shared" si="8"/>
        <v>90.909090909090907</v>
      </c>
      <c r="AI35" s="5"/>
      <c r="AJ35" s="32"/>
      <c r="AK35" s="5"/>
      <c r="AL35" s="5"/>
      <c r="AM35" s="5"/>
      <c r="AN35" s="40"/>
      <c r="AO35" s="5"/>
      <c r="AP35" s="6"/>
      <c r="AQ35" s="37" t="str">
        <f t="shared" si="9"/>
        <v>이효재</v>
      </c>
      <c r="AR35" s="7">
        <v>42418</v>
      </c>
      <c r="AS35" s="7">
        <v>42418</v>
      </c>
      <c r="AT35" s="4"/>
      <c r="AU35" s="10"/>
      <c r="AV35" s="7">
        <v>42426</v>
      </c>
      <c r="AW35" s="6">
        <f t="shared" si="7"/>
        <v>300000</v>
      </c>
      <c r="AX35" s="59"/>
      <c r="AY35" s="59"/>
    </row>
    <row r="36" spans="1:51" ht="29.25" customHeight="1">
      <c r="A36" s="37">
        <v>30</v>
      </c>
      <c r="B36" s="5" t="s">
        <v>81</v>
      </c>
      <c r="C36" s="5" t="s">
        <v>82</v>
      </c>
      <c r="D36" s="1">
        <v>42415</v>
      </c>
      <c r="E36" s="5" t="s">
        <v>128</v>
      </c>
      <c r="F36" s="5" t="s">
        <v>75</v>
      </c>
      <c r="G36" s="38" t="s">
        <v>233</v>
      </c>
      <c r="H36" s="38" t="str">
        <f t="shared" si="1"/>
        <v>한국만화박물관 교구재(텀블러) 구입</v>
      </c>
      <c r="I36" s="38" t="s">
        <v>234</v>
      </c>
      <c r="J36" s="9">
        <v>4380200</v>
      </c>
      <c r="K36" s="39"/>
      <c r="L36" s="38"/>
      <c r="M36" s="11"/>
      <c r="N36" s="5"/>
      <c r="O36" s="5"/>
      <c r="P36" s="5"/>
      <c r="Q36" s="5"/>
      <c r="R36" s="28"/>
      <c r="S36" s="29"/>
      <c r="T36" s="39"/>
      <c r="U36" s="38"/>
      <c r="V36" s="38"/>
      <c r="W36" s="38"/>
      <c r="X36" s="25"/>
      <c r="Y36" s="39"/>
      <c r="Z36" s="38" t="s">
        <v>200</v>
      </c>
      <c r="AA36" s="5" t="s">
        <v>201</v>
      </c>
      <c r="AB36" s="38" t="s">
        <v>202</v>
      </c>
      <c r="AC36" s="38"/>
      <c r="AD36" s="1">
        <v>42417</v>
      </c>
      <c r="AE36" s="1"/>
      <c r="AF36" s="1">
        <v>42425</v>
      </c>
      <c r="AG36" s="9">
        <v>4092000</v>
      </c>
      <c r="AH36" s="2">
        <f t="shared" si="8"/>
        <v>93.420391762933193</v>
      </c>
      <c r="AI36" s="5"/>
      <c r="AJ36" s="32"/>
      <c r="AK36" s="5"/>
      <c r="AL36" s="5"/>
      <c r="AM36" s="5"/>
      <c r="AN36" s="40"/>
      <c r="AO36" s="5"/>
      <c r="AP36" s="6"/>
      <c r="AQ36" s="37" t="str">
        <f t="shared" si="9"/>
        <v>안윤선</v>
      </c>
      <c r="AR36" s="7">
        <v>42423</v>
      </c>
      <c r="AS36" s="7">
        <v>42423</v>
      </c>
      <c r="AT36" s="4"/>
      <c r="AU36" s="10"/>
      <c r="AV36" s="7">
        <v>42424</v>
      </c>
      <c r="AW36" s="6">
        <f t="shared" si="7"/>
        <v>4092000</v>
      </c>
      <c r="AX36" s="59"/>
      <c r="AY36" s="59"/>
    </row>
    <row r="37" spans="1:51" ht="29.25" customHeight="1">
      <c r="A37" s="37">
        <v>31</v>
      </c>
      <c r="B37" s="5" t="s">
        <v>81</v>
      </c>
      <c r="C37" s="5" t="s">
        <v>82</v>
      </c>
      <c r="D37" s="1">
        <v>42415</v>
      </c>
      <c r="E37" s="5" t="s">
        <v>128</v>
      </c>
      <c r="F37" s="5" t="s">
        <v>235</v>
      </c>
      <c r="G37" s="38" t="s">
        <v>236</v>
      </c>
      <c r="H37" s="38" t="str">
        <f t="shared" si="1"/>
        <v>한국만화박물관 교구재(홈, 거울잔상 애니 교구) 구입</v>
      </c>
      <c r="I37" s="38" t="s">
        <v>237</v>
      </c>
      <c r="J37" s="9">
        <v>3082750</v>
      </c>
      <c r="K37" s="39"/>
      <c r="L37" s="38"/>
      <c r="M37" s="11"/>
      <c r="N37" s="5"/>
      <c r="O37" s="5"/>
      <c r="P37" s="5"/>
      <c r="Q37" s="5"/>
      <c r="R37" s="28"/>
      <c r="S37" s="29"/>
      <c r="T37" s="39"/>
      <c r="U37" s="38"/>
      <c r="V37" s="38"/>
      <c r="W37" s="38"/>
      <c r="X37" s="25"/>
      <c r="Y37" s="39"/>
      <c r="Z37" s="38" t="s">
        <v>238</v>
      </c>
      <c r="AA37" s="5" t="s">
        <v>239</v>
      </c>
      <c r="AB37" s="38" t="s">
        <v>240</v>
      </c>
      <c r="AC37" s="38"/>
      <c r="AD37" s="1">
        <v>42417</v>
      </c>
      <c r="AE37" s="1"/>
      <c r="AF37" s="1">
        <v>42425</v>
      </c>
      <c r="AG37" s="9">
        <v>2774470</v>
      </c>
      <c r="AH37" s="2">
        <f t="shared" si="8"/>
        <v>89.999837807152701</v>
      </c>
      <c r="AI37" s="5"/>
      <c r="AJ37" s="32"/>
      <c r="AK37" s="5"/>
      <c r="AL37" s="5"/>
      <c r="AM37" s="5"/>
      <c r="AN37" s="40"/>
      <c r="AO37" s="5"/>
      <c r="AP37" s="6"/>
      <c r="AQ37" s="37" t="str">
        <f t="shared" si="9"/>
        <v>안윤선</v>
      </c>
      <c r="AR37" s="7">
        <v>42423</v>
      </c>
      <c r="AS37" s="7">
        <v>42423</v>
      </c>
      <c r="AT37" s="4"/>
      <c r="AU37" s="10"/>
      <c r="AV37" s="7">
        <v>42424</v>
      </c>
      <c r="AW37" s="6">
        <f t="shared" si="7"/>
        <v>2774470</v>
      </c>
      <c r="AX37" s="59"/>
      <c r="AY37" s="59"/>
    </row>
    <row r="38" spans="1:51" ht="29.25" customHeight="1">
      <c r="A38" s="37">
        <v>32</v>
      </c>
      <c r="B38" s="5" t="s">
        <v>81</v>
      </c>
      <c r="C38" s="5" t="s">
        <v>241</v>
      </c>
      <c r="D38" s="1">
        <v>42418</v>
      </c>
      <c r="E38" s="5" t="s">
        <v>62</v>
      </c>
      <c r="F38" s="5" t="s">
        <v>75</v>
      </c>
      <c r="G38" s="38" t="s">
        <v>242</v>
      </c>
      <c r="H38" s="38" t="str">
        <f t="shared" si="1"/>
        <v>만화영화상영관 디지털서버 수리</v>
      </c>
      <c r="I38" s="38" t="s">
        <v>243</v>
      </c>
      <c r="J38" s="9">
        <v>3630000</v>
      </c>
      <c r="K38" s="39"/>
      <c r="L38" s="38"/>
      <c r="M38" s="11"/>
      <c r="N38" s="5"/>
      <c r="O38" s="5"/>
      <c r="P38" s="5"/>
      <c r="Q38" s="5"/>
      <c r="R38" s="28"/>
      <c r="S38" s="29"/>
      <c r="T38" s="39"/>
      <c r="U38" s="38"/>
      <c r="V38" s="38"/>
      <c r="W38" s="38"/>
      <c r="X38" s="25"/>
      <c r="Y38" s="39"/>
      <c r="Z38" s="38" t="s">
        <v>244</v>
      </c>
      <c r="AA38" s="5" t="s">
        <v>245</v>
      </c>
      <c r="AB38" s="38" t="s">
        <v>246</v>
      </c>
      <c r="AC38" s="38"/>
      <c r="AD38" s="1">
        <v>42418</v>
      </c>
      <c r="AE38" s="1">
        <v>42418</v>
      </c>
      <c r="AF38" s="1">
        <v>42418</v>
      </c>
      <c r="AG38" s="9">
        <v>3530000</v>
      </c>
      <c r="AH38" s="2">
        <f t="shared" si="8"/>
        <v>97.245179063360894</v>
      </c>
      <c r="AI38" s="5"/>
      <c r="AJ38" s="32"/>
      <c r="AK38" s="5"/>
      <c r="AL38" s="5"/>
      <c r="AM38" s="5"/>
      <c r="AN38" s="40"/>
      <c r="AO38" s="5"/>
      <c r="AP38" s="6"/>
      <c r="AQ38" s="37" t="str">
        <f t="shared" si="9"/>
        <v>김현재</v>
      </c>
      <c r="AR38" s="7">
        <v>42426</v>
      </c>
      <c r="AS38" s="7">
        <v>42418</v>
      </c>
      <c r="AT38" s="4"/>
      <c r="AU38" s="10"/>
      <c r="AV38" s="7"/>
      <c r="AW38" s="6"/>
      <c r="AX38" s="59"/>
      <c r="AY38" s="59"/>
    </row>
    <row r="39" spans="1:51" ht="29.25" customHeight="1">
      <c r="A39" s="37">
        <v>33</v>
      </c>
      <c r="B39" s="5" t="s">
        <v>218</v>
      </c>
      <c r="C39" s="5" t="s">
        <v>219</v>
      </c>
      <c r="D39" s="1">
        <v>42416</v>
      </c>
      <c r="E39" s="5" t="s">
        <v>62</v>
      </c>
      <c r="F39" s="5" t="s">
        <v>75</v>
      </c>
      <c r="G39" s="38" t="s">
        <v>247</v>
      </c>
      <c r="H39" s="38" t="str">
        <f t="shared" si="1"/>
        <v>현장형 창조인재 양성사업 결과발표회 운영 용역</v>
      </c>
      <c r="I39" s="38" t="s">
        <v>224</v>
      </c>
      <c r="J39" s="9">
        <v>2988700</v>
      </c>
      <c r="K39" s="39"/>
      <c r="L39" s="38"/>
      <c r="M39" s="11"/>
      <c r="N39" s="5"/>
      <c r="O39" s="5"/>
      <c r="P39" s="5"/>
      <c r="Q39" s="5"/>
      <c r="R39" s="28"/>
      <c r="S39" s="29"/>
      <c r="T39" s="39"/>
      <c r="U39" s="38"/>
      <c r="V39" s="38"/>
      <c r="W39" s="38"/>
      <c r="X39" s="25"/>
      <c r="Y39" s="39"/>
      <c r="Z39" s="38" t="s">
        <v>248</v>
      </c>
      <c r="AA39" s="5" t="s">
        <v>249</v>
      </c>
      <c r="AB39" s="38" t="s">
        <v>250</v>
      </c>
      <c r="AC39" s="38"/>
      <c r="AD39" s="1">
        <v>42419</v>
      </c>
      <c r="AE39" s="1">
        <v>42419</v>
      </c>
      <c r="AF39" s="1">
        <v>42423</v>
      </c>
      <c r="AG39" s="9">
        <v>2710400</v>
      </c>
      <c r="AH39" s="2">
        <f t="shared" si="8"/>
        <v>90.688259109311744</v>
      </c>
      <c r="AI39" s="5"/>
      <c r="AJ39" s="32"/>
      <c r="AK39" s="5"/>
      <c r="AL39" s="5"/>
      <c r="AM39" s="5"/>
      <c r="AN39" s="40"/>
      <c r="AO39" s="5"/>
      <c r="AP39" s="6"/>
      <c r="AQ39" s="37" t="str">
        <f t="shared" si="9"/>
        <v>김태훈</v>
      </c>
      <c r="AR39" s="7">
        <v>42423</v>
      </c>
      <c r="AS39" s="7">
        <v>42423</v>
      </c>
      <c r="AT39" s="4"/>
      <c r="AU39" s="10"/>
      <c r="AV39" s="7">
        <v>42425</v>
      </c>
      <c r="AW39" s="6">
        <f t="shared" si="7"/>
        <v>2710400</v>
      </c>
      <c r="AX39" s="59"/>
      <c r="AY39" s="59"/>
    </row>
    <row r="40" spans="1:51" ht="29.25" customHeight="1">
      <c r="A40" s="37">
        <v>34</v>
      </c>
      <c r="B40" s="5" t="s">
        <v>88</v>
      </c>
      <c r="C40" s="5" t="s">
        <v>251</v>
      </c>
      <c r="D40" s="1">
        <v>42370</v>
      </c>
      <c r="E40" s="5" t="s">
        <v>252</v>
      </c>
      <c r="F40" s="5" t="s">
        <v>253</v>
      </c>
      <c r="G40" s="38" t="s">
        <v>254</v>
      </c>
      <c r="H40" s="38" t="str">
        <f>G40</f>
        <v>글로벌 웹툰 뱅크 시스템 구축 및 운영 지원 용역</v>
      </c>
      <c r="I40" s="38" t="s">
        <v>255</v>
      </c>
      <c r="J40" s="9">
        <v>500000000</v>
      </c>
      <c r="K40" s="1">
        <v>42356</v>
      </c>
      <c r="L40" s="38" t="s">
        <v>256</v>
      </c>
      <c r="M40" s="11"/>
      <c r="N40" s="5" t="s">
        <v>257</v>
      </c>
      <c r="O40" s="5" t="s">
        <v>68</v>
      </c>
      <c r="P40" s="5" t="s">
        <v>69</v>
      </c>
      <c r="Q40" s="5" t="s">
        <v>258</v>
      </c>
      <c r="R40" s="60">
        <v>500000000</v>
      </c>
      <c r="S40" s="61">
        <v>500000000</v>
      </c>
      <c r="T40" s="39">
        <v>42384</v>
      </c>
      <c r="U40" s="38">
        <v>2</v>
      </c>
      <c r="V40" s="38" t="s">
        <v>259</v>
      </c>
      <c r="W40" s="38" t="s">
        <v>260</v>
      </c>
      <c r="X40" s="61">
        <v>495000000</v>
      </c>
      <c r="Y40" s="39">
        <v>42384</v>
      </c>
      <c r="Z40" s="38" t="s">
        <v>259</v>
      </c>
      <c r="AA40" s="5" t="s">
        <v>261</v>
      </c>
      <c r="AB40" s="38" t="s">
        <v>260</v>
      </c>
      <c r="AC40" s="38">
        <v>1</v>
      </c>
      <c r="AD40" s="1">
        <v>42422</v>
      </c>
      <c r="AE40" s="1">
        <v>42422</v>
      </c>
      <c r="AF40" s="1">
        <v>43100</v>
      </c>
      <c r="AG40" s="9">
        <v>495000000</v>
      </c>
      <c r="AH40" s="62">
        <f>SUM(AG40/S40)</f>
        <v>0.99</v>
      </c>
      <c r="AI40" s="5"/>
      <c r="AJ40" s="32"/>
      <c r="AK40" s="5"/>
      <c r="AL40" s="5"/>
      <c r="AM40" s="5"/>
      <c r="AN40" s="40"/>
      <c r="AO40" s="5"/>
      <c r="AP40" s="6"/>
      <c r="AQ40" s="37" t="str">
        <f t="shared" si="9"/>
        <v>서희진</v>
      </c>
      <c r="AR40" s="7"/>
      <c r="AS40" s="7"/>
      <c r="AT40" s="4"/>
      <c r="AU40" s="10"/>
      <c r="AV40" s="7"/>
      <c r="AW40" s="6"/>
      <c r="AX40" s="7"/>
      <c r="AY40" s="6"/>
    </row>
    <row r="41" spans="1:51" ht="29.25" customHeight="1">
      <c r="A41" s="37">
        <v>35</v>
      </c>
      <c r="B41" s="5" t="s">
        <v>218</v>
      </c>
      <c r="C41" s="5" t="s">
        <v>219</v>
      </c>
      <c r="D41" s="1">
        <v>42417</v>
      </c>
      <c r="E41" s="5" t="s">
        <v>62</v>
      </c>
      <c r="F41" s="5" t="s">
        <v>75</v>
      </c>
      <c r="G41" s="38" t="s">
        <v>262</v>
      </c>
      <c r="H41" s="38" t="str">
        <f t="shared" si="1"/>
        <v>현장형 창조인재 양성사업 결과물 홍보공간 조성</v>
      </c>
      <c r="I41" s="38" t="s">
        <v>263</v>
      </c>
      <c r="J41" s="9">
        <v>11882200</v>
      </c>
      <c r="K41" s="39"/>
      <c r="L41" s="38"/>
      <c r="M41" s="11"/>
      <c r="N41" s="5"/>
      <c r="O41" s="5"/>
      <c r="P41" s="5"/>
      <c r="Q41" s="5"/>
      <c r="R41" s="28"/>
      <c r="S41" s="29"/>
      <c r="T41" s="39"/>
      <c r="U41" s="38"/>
      <c r="V41" s="38"/>
      <c r="W41" s="38"/>
      <c r="X41" s="25"/>
      <c r="Y41" s="39"/>
      <c r="Z41" s="38" t="s">
        <v>264</v>
      </c>
      <c r="AA41" s="5" t="s">
        <v>265</v>
      </c>
      <c r="AB41" s="38" t="s">
        <v>266</v>
      </c>
      <c r="AC41" s="38"/>
      <c r="AD41" s="1">
        <v>42422</v>
      </c>
      <c r="AE41" s="1">
        <v>42422</v>
      </c>
      <c r="AF41" s="1">
        <v>42426</v>
      </c>
      <c r="AG41" s="9">
        <v>10901000</v>
      </c>
      <c r="AH41" s="2">
        <f t="shared" ref="AH41" si="10">SUM(AG41/J41)*100</f>
        <v>91.742269950009259</v>
      </c>
      <c r="AI41" s="5"/>
      <c r="AJ41" s="32"/>
      <c r="AK41" s="5"/>
      <c r="AL41" s="5"/>
      <c r="AM41" s="5"/>
      <c r="AN41" s="40"/>
      <c r="AO41" s="5"/>
      <c r="AP41" s="6"/>
      <c r="AQ41" s="37" t="str">
        <f t="shared" si="9"/>
        <v>김태훈</v>
      </c>
      <c r="AR41" s="7">
        <v>42426</v>
      </c>
      <c r="AS41" s="7">
        <v>42426</v>
      </c>
      <c r="AT41" s="4"/>
      <c r="AU41" s="10"/>
      <c r="AV41" s="7">
        <v>42429</v>
      </c>
      <c r="AW41" s="6">
        <f t="shared" si="7"/>
        <v>10901000</v>
      </c>
      <c r="AX41" s="59"/>
      <c r="AY41" s="59"/>
    </row>
    <row r="42" spans="1:51" ht="29.25" customHeight="1">
      <c r="A42" s="37">
        <v>36</v>
      </c>
      <c r="B42" s="5" t="s">
        <v>60</v>
      </c>
      <c r="C42" s="5" t="s">
        <v>74</v>
      </c>
      <c r="D42" s="1">
        <v>42423</v>
      </c>
      <c r="E42" s="5" t="s">
        <v>62</v>
      </c>
      <c r="F42" s="5" t="s">
        <v>75</v>
      </c>
      <c r="G42" s="38" t="s">
        <v>267</v>
      </c>
      <c r="H42" s="38" t="str">
        <f>G42</f>
        <v>설맞이 환경정비에 따른 폐품 처리</v>
      </c>
      <c r="I42" s="38" t="s">
        <v>268</v>
      </c>
      <c r="J42" s="9">
        <v>120000</v>
      </c>
      <c r="K42" s="39"/>
      <c r="L42" s="38"/>
      <c r="M42" s="11"/>
      <c r="N42" s="5"/>
      <c r="O42" s="5"/>
      <c r="P42" s="5"/>
      <c r="Q42" s="5"/>
      <c r="R42" s="28"/>
      <c r="S42" s="29"/>
      <c r="T42" s="39"/>
      <c r="U42" s="38"/>
      <c r="V42" s="38"/>
      <c r="W42" s="38"/>
      <c r="X42" s="25"/>
      <c r="Y42" s="39"/>
      <c r="Z42" s="38" t="s">
        <v>269</v>
      </c>
      <c r="AA42" s="5" t="s">
        <v>270</v>
      </c>
      <c r="AB42" s="38" t="s">
        <v>271</v>
      </c>
      <c r="AC42" s="38"/>
      <c r="AD42" s="1">
        <v>42423</v>
      </c>
      <c r="AE42" s="1">
        <v>42431</v>
      </c>
      <c r="AF42" s="1">
        <v>42433</v>
      </c>
      <c r="AG42" s="9">
        <v>100000</v>
      </c>
      <c r="AH42" s="2">
        <f>SUM(AG42/J42)*100</f>
        <v>83.333333333333343</v>
      </c>
      <c r="AI42" s="5"/>
      <c r="AJ42" s="32"/>
      <c r="AK42" s="5"/>
      <c r="AL42" s="5"/>
      <c r="AM42" s="5"/>
      <c r="AN42" s="40"/>
      <c r="AO42" s="5"/>
      <c r="AP42" s="6"/>
      <c r="AQ42" s="37" t="str">
        <f>C42</f>
        <v>이인철</v>
      </c>
      <c r="AR42" s="7"/>
      <c r="AS42" s="7"/>
      <c r="AT42" s="4"/>
      <c r="AU42" s="10"/>
      <c r="AV42" s="7"/>
      <c r="AW42" s="6"/>
      <c r="AX42" s="59"/>
      <c r="AY42" s="59"/>
    </row>
    <row r="43" spans="1:51" ht="29.25" customHeight="1">
      <c r="A43" s="37">
        <v>37</v>
      </c>
      <c r="B43" s="5" t="s">
        <v>81</v>
      </c>
      <c r="C43" s="5" t="s">
        <v>222</v>
      </c>
      <c r="D43" s="1">
        <v>42422</v>
      </c>
      <c r="E43" s="5" t="s">
        <v>62</v>
      </c>
      <c r="F43" s="5" t="s">
        <v>272</v>
      </c>
      <c r="G43" s="38" t="s">
        <v>273</v>
      </c>
      <c r="H43" s="38" t="str">
        <f>G43</f>
        <v>한국만화박물관 상설전시관 4층 크로마키 시스템 개보수용역</v>
      </c>
      <c r="I43" s="38" t="s">
        <v>274</v>
      </c>
      <c r="J43" s="9">
        <v>17500000</v>
      </c>
      <c r="K43" s="39"/>
      <c r="L43" s="38"/>
      <c r="M43" s="11"/>
      <c r="N43" s="5"/>
      <c r="O43" s="5"/>
      <c r="P43" s="5"/>
      <c r="Q43" s="5"/>
      <c r="R43" s="28"/>
      <c r="S43" s="29"/>
      <c r="T43" s="39"/>
      <c r="U43" s="38"/>
      <c r="V43" s="38"/>
      <c r="W43" s="38"/>
      <c r="X43" s="25"/>
      <c r="Y43" s="39"/>
      <c r="Z43" s="38" t="s">
        <v>275</v>
      </c>
      <c r="AA43" s="5" t="s">
        <v>276</v>
      </c>
      <c r="AB43" s="38" t="s">
        <v>277</v>
      </c>
      <c r="AC43" s="38"/>
      <c r="AD43" s="1">
        <v>42425</v>
      </c>
      <c r="AE43" s="1">
        <v>42431</v>
      </c>
      <c r="AF43" s="1">
        <v>42447</v>
      </c>
      <c r="AG43" s="9">
        <v>15730000</v>
      </c>
      <c r="AH43" s="2">
        <f>SUM(AG43/J43)*100</f>
        <v>89.885714285714286</v>
      </c>
      <c r="AI43" s="5"/>
      <c r="AJ43" s="32"/>
      <c r="AK43" s="5"/>
      <c r="AL43" s="5"/>
      <c r="AM43" s="5"/>
      <c r="AN43" s="40"/>
      <c r="AO43" s="5"/>
      <c r="AP43" s="6"/>
      <c r="AQ43" s="37" t="str">
        <f>C43</f>
        <v>서정임</v>
      </c>
      <c r="AR43" s="7"/>
      <c r="AS43" s="7"/>
      <c r="AT43" s="4"/>
      <c r="AU43" s="10"/>
      <c r="AV43" s="7"/>
      <c r="AW43" s="6"/>
      <c r="AX43" s="59"/>
      <c r="AY43" s="59"/>
    </row>
    <row r="44" spans="1:51" ht="29.25" customHeight="1">
      <c r="A44" s="37">
        <v>38</v>
      </c>
      <c r="B44" s="5" t="s">
        <v>81</v>
      </c>
      <c r="C44" s="5" t="s">
        <v>222</v>
      </c>
      <c r="D44" s="1">
        <v>42422</v>
      </c>
      <c r="E44" s="5" t="s">
        <v>62</v>
      </c>
      <c r="F44" s="5" t="s">
        <v>272</v>
      </c>
      <c r="G44" s="38" t="s">
        <v>278</v>
      </c>
      <c r="H44" s="38" t="str">
        <f t="shared" ref="H44" si="11">G44</f>
        <v>한국만화박물관 상설전시관 모형 전시물 수리용역</v>
      </c>
      <c r="I44" s="38" t="s">
        <v>279</v>
      </c>
      <c r="J44" s="9">
        <v>6170000</v>
      </c>
      <c r="K44" s="39"/>
      <c r="L44" s="38"/>
      <c r="M44" s="11"/>
      <c r="N44" s="5"/>
      <c r="O44" s="5"/>
      <c r="P44" s="5"/>
      <c r="Q44" s="5"/>
      <c r="R44" s="28"/>
      <c r="S44" s="29"/>
      <c r="T44" s="39"/>
      <c r="U44" s="38"/>
      <c r="V44" s="38"/>
      <c r="W44" s="38"/>
      <c r="X44" s="25"/>
      <c r="Y44" s="39"/>
      <c r="Z44" s="38" t="s">
        <v>280</v>
      </c>
      <c r="AA44" s="5" t="s">
        <v>281</v>
      </c>
      <c r="AB44" s="38" t="s">
        <v>282</v>
      </c>
      <c r="AC44" s="38"/>
      <c r="AD44" s="1">
        <v>42426</v>
      </c>
      <c r="AE44" s="1">
        <v>42426</v>
      </c>
      <c r="AF44" s="1">
        <v>42451</v>
      </c>
      <c r="AG44" s="9">
        <v>5500000</v>
      </c>
      <c r="AH44" s="2">
        <f t="shared" ref="AH44:AH45" si="12">SUM(AG44/J44)*100</f>
        <v>89.141004862236628</v>
      </c>
      <c r="AI44" s="5"/>
      <c r="AJ44" s="32"/>
      <c r="AK44" s="5"/>
      <c r="AL44" s="5"/>
      <c r="AM44" s="5"/>
      <c r="AN44" s="40"/>
      <c r="AO44" s="5"/>
      <c r="AP44" s="6"/>
      <c r="AQ44" s="37" t="str">
        <f t="shared" ref="AQ44:AQ45" si="13">C44</f>
        <v>서정임</v>
      </c>
      <c r="AR44" s="7"/>
      <c r="AS44" s="7"/>
      <c r="AT44" s="4"/>
      <c r="AU44" s="10"/>
      <c r="AV44" s="7"/>
      <c r="AW44" s="6"/>
      <c r="AX44" s="59"/>
      <c r="AY44" s="59"/>
    </row>
    <row r="45" spans="1:51" ht="29.25" customHeight="1">
      <c r="A45" s="37">
        <v>39</v>
      </c>
      <c r="B45" s="5" t="s">
        <v>81</v>
      </c>
      <c r="C45" s="5" t="s">
        <v>222</v>
      </c>
      <c r="D45" s="1">
        <v>42426</v>
      </c>
      <c r="E45" s="5" t="s">
        <v>62</v>
      </c>
      <c r="F45" s="5" t="s">
        <v>272</v>
      </c>
      <c r="G45" s="38" t="s">
        <v>283</v>
      </c>
      <c r="H45" s="38" t="str">
        <f>G45</f>
        <v>상설전시관 대형 마우스용 웹툰 영상 제어 시스템 설계 및 설치 용역</v>
      </c>
      <c r="I45" s="38" t="s">
        <v>279</v>
      </c>
      <c r="J45" s="9">
        <v>6600000</v>
      </c>
      <c r="K45" s="39"/>
      <c r="L45" s="38"/>
      <c r="M45" s="11"/>
      <c r="N45" s="5"/>
      <c r="O45" s="5"/>
      <c r="P45" s="5"/>
      <c r="Q45" s="5"/>
      <c r="R45" s="28"/>
      <c r="S45" s="29"/>
      <c r="T45" s="39"/>
      <c r="U45" s="38"/>
      <c r="V45" s="38"/>
      <c r="W45" s="38"/>
      <c r="X45" s="25"/>
      <c r="Y45" s="39"/>
      <c r="Z45" s="38" t="s">
        <v>284</v>
      </c>
      <c r="AA45" s="5" t="s">
        <v>285</v>
      </c>
      <c r="AB45" s="38" t="s">
        <v>286</v>
      </c>
      <c r="AC45" s="38"/>
      <c r="AD45" s="1">
        <v>42429</v>
      </c>
      <c r="AE45" s="1">
        <v>42429</v>
      </c>
      <c r="AF45" s="1">
        <v>42447</v>
      </c>
      <c r="AG45" s="9">
        <v>6000000</v>
      </c>
      <c r="AH45" s="2">
        <f t="shared" si="12"/>
        <v>90.909090909090907</v>
      </c>
      <c r="AI45" s="5"/>
      <c r="AJ45" s="32"/>
      <c r="AK45" s="5"/>
      <c r="AL45" s="5"/>
      <c r="AM45" s="5"/>
      <c r="AN45" s="40"/>
      <c r="AO45" s="5"/>
      <c r="AP45" s="6"/>
      <c r="AQ45" s="37" t="str">
        <f t="shared" si="13"/>
        <v>서정임</v>
      </c>
      <c r="AR45" s="7"/>
      <c r="AS45" s="7"/>
      <c r="AT45" s="4"/>
      <c r="AU45" s="10"/>
      <c r="AV45" s="7"/>
      <c r="AW45" s="6"/>
      <c r="AX45" s="59"/>
      <c r="AY45" s="59"/>
    </row>
  </sheetData>
  <mergeCells count="50">
    <mergeCell ref="A1:AY1"/>
    <mergeCell ref="A2:AY2"/>
    <mergeCell ref="AT3:AY3"/>
    <mergeCell ref="AX4:AY4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I3:AK3"/>
    <mergeCell ref="AL3:AL5"/>
    <mergeCell ref="AM3:AO3"/>
    <mergeCell ref="AP3:AP5"/>
    <mergeCell ref="AQ3:AS3"/>
    <mergeCell ref="AM4:AM5"/>
    <mergeCell ref="AH4:AH5"/>
    <mergeCell ref="AI4:AI5"/>
    <mergeCell ref="AJ4:AJ5"/>
    <mergeCell ref="AK4:AK5"/>
    <mergeCell ref="AV4:AW4"/>
    <mergeCell ref="AN4:AN5"/>
    <mergeCell ref="AO4:AO5"/>
    <mergeCell ref="AQ4:AQ5"/>
    <mergeCell ref="AR4:AR5"/>
    <mergeCell ref="AS4:AS5"/>
    <mergeCell ref="AT4:AU4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2016-05-30T01:57:21Z</dcterms:created>
  <dcterms:modified xsi:type="dcterms:W3CDTF">2016-05-30T01:58:25Z</dcterms:modified>
</cp:coreProperties>
</file>