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075" windowHeight="161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Q88" i="1"/>
  <c r="AH88"/>
  <c r="H88"/>
  <c r="AQ87"/>
  <c r="AH87"/>
  <c r="H87"/>
  <c r="AQ86"/>
  <c r="AH86"/>
  <c r="H86"/>
  <c r="AQ85"/>
  <c r="AH85"/>
  <c r="H85"/>
  <c r="AQ84"/>
  <c r="AH84"/>
  <c r="H84"/>
  <c r="AQ83"/>
  <c r="AH83"/>
  <c r="H83"/>
  <c r="AQ82"/>
  <c r="AH82"/>
  <c r="H82"/>
  <c r="AQ81"/>
  <c r="AH81"/>
  <c r="H81"/>
  <c r="AQ80"/>
  <c r="AH80"/>
  <c r="H80"/>
  <c r="AQ79"/>
  <c r="AH79"/>
  <c r="H79"/>
  <c r="AQ78"/>
  <c r="AH78"/>
  <c r="H78"/>
  <c r="AW77"/>
  <c r="AQ77"/>
  <c r="AH77"/>
  <c r="H77"/>
  <c r="AQ76"/>
  <c r="AH76"/>
  <c r="H76"/>
  <c r="AQ75"/>
  <c r="AH75"/>
  <c r="H75"/>
  <c r="AQ74"/>
  <c r="AH74"/>
  <c r="H74"/>
  <c r="AQ73"/>
  <c r="AH73"/>
  <c r="H73"/>
  <c r="AQ72"/>
  <c r="AH72"/>
  <c r="H72"/>
  <c r="AQ71"/>
  <c r="AH71"/>
  <c r="H71"/>
  <c r="AQ70"/>
  <c r="AH70"/>
  <c r="H70"/>
  <c r="AQ69"/>
  <c r="AH69"/>
  <c r="H69"/>
  <c r="AW68"/>
  <c r="AQ68"/>
  <c r="AH68"/>
  <c r="H68"/>
  <c r="AW67"/>
  <c r="AQ67"/>
  <c r="AH67"/>
  <c r="H67"/>
  <c r="AW66"/>
  <c r="AQ66"/>
  <c r="AH66"/>
  <c r="H66"/>
  <c r="AW65"/>
  <c r="AQ65"/>
  <c r="AH65"/>
  <c r="H65"/>
  <c r="AW64"/>
  <c r="AQ64"/>
  <c r="AH64"/>
  <c r="H64"/>
  <c r="AW63"/>
  <c r="AQ63"/>
  <c r="AH63"/>
  <c r="H63"/>
  <c r="AW62"/>
  <c r="AQ62"/>
  <c r="AH62"/>
  <c r="H62"/>
  <c r="AQ61"/>
  <c r="AH61"/>
  <c r="H61"/>
  <c r="AW60"/>
  <c r="AQ60"/>
  <c r="AH60"/>
  <c r="H60"/>
  <c r="AQ59"/>
  <c r="AH59"/>
  <c r="H59"/>
  <c r="AW58"/>
  <c r="AQ58"/>
  <c r="AH58"/>
  <c r="H58"/>
  <c r="AQ57"/>
  <c r="AH57"/>
  <c r="H57"/>
  <c r="AQ56"/>
  <c r="AH56"/>
  <c r="H56"/>
  <c r="AW55"/>
  <c r="AQ55"/>
  <c r="AH55"/>
  <c r="H55"/>
  <c r="AW54"/>
  <c r="AQ54"/>
  <c r="AH54"/>
  <c r="H54"/>
  <c r="AW53"/>
  <c r="AQ53"/>
  <c r="AH53"/>
  <c r="H53"/>
  <c r="AQ52"/>
  <c r="AH52"/>
  <c r="H52"/>
  <c r="AQ51"/>
  <c r="AH51"/>
  <c r="H51"/>
  <c r="AW50"/>
  <c r="AQ50"/>
  <c r="AH50"/>
  <c r="H50"/>
  <c r="AQ49"/>
  <c r="AH49"/>
  <c r="H49"/>
  <c r="AW48"/>
  <c r="AQ48"/>
  <c r="AH48"/>
  <c r="H48"/>
  <c r="AW47"/>
  <c r="AQ47"/>
  <c r="AH47"/>
  <c r="H47"/>
  <c r="AW46"/>
  <c r="AQ46"/>
  <c r="AH46"/>
  <c r="H46"/>
  <c r="AW45"/>
  <c r="AQ45"/>
  <c r="AH45"/>
  <c r="H45"/>
  <c r="AW44"/>
  <c r="AQ44"/>
  <c r="AH44"/>
  <c r="H44"/>
  <c r="AW43"/>
  <c r="AQ43"/>
  <c r="AH43"/>
  <c r="H43"/>
  <c r="AW42"/>
  <c r="AQ42"/>
  <c r="AH42"/>
  <c r="H42"/>
  <c r="AW41"/>
  <c r="AQ41"/>
  <c r="AH41"/>
  <c r="H41"/>
  <c r="AQ40"/>
  <c r="AH40"/>
  <c r="H40"/>
  <c r="AW39"/>
  <c r="AQ39"/>
  <c r="AH39"/>
  <c r="H39"/>
  <c r="AW38"/>
  <c r="AQ38"/>
  <c r="AH38"/>
  <c r="H38"/>
  <c r="AW37"/>
  <c r="AQ37"/>
  <c r="AH37"/>
  <c r="H37"/>
  <c r="AW36"/>
  <c r="AQ36"/>
  <c r="AH36"/>
  <c r="H36"/>
  <c r="AW35"/>
  <c r="AQ35"/>
  <c r="AH35"/>
  <c r="H35"/>
  <c r="AW34"/>
  <c r="AQ34"/>
  <c r="AH34"/>
  <c r="H34"/>
  <c r="AW33"/>
  <c r="AQ33"/>
  <c r="AH33"/>
  <c r="H33"/>
  <c r="AW32"/>
  <c r="AQ32"/>
  <c r="AH32"/>
  <c r="H32"/>
  <c r="AW31"/>
  <c r="AQ31"/>
  <c r="AH31"/>
  <c r="H31"/>
  <c r="AW30"/>
  <c r="AQ30"/>
  <c r="AH30"/>
  <c r="H30"/>
  <c r="AW29"/>
  <c r="AQ29"/>
  <c r="AH29"/>
  <c r="H29"/>
  <c r="AW28"/>
  <c r="AQ28"/>
  <c r="AH28"/>
  <c r="H28"/>
  <c r="AW27"/>
  <c r="AQ27"/>
  <c r="AH27"/>
  <c r="H27"/>
  <c r="AW26"/>
  <c r="AQ26"/>
  <c r="AH26"/>
  <c r="H26"/>
  <c r="AW25"/>
  <c r="AQ25"/>
  <c r="AH25"/>
  <c r="H25"/>
  <c r="AW24"/>
  <c r="AQ24"/>
  <c r="AH24"/>
  <c r="H24"/>
  <c r="AW23"/>
  <c r="AQ23"/>
  <c r="AH23"/>
  <c r="H23"/>
  <c r="AW22"/>
  <c r="AQ22"/>
  <c r="AH22"/>
  <c r="H22"/>
  <c r="AH21"/>
  <c r="H21"/>
  <c r="AW20"/>
  <c r="AQ20"/>
  <c r="AH20"/>
  <c r="H20"/>
  <c r="AW19"/>
  <c r="AQ19"/>
  <c r="AH19"/>
  <c r="H19"/>
  <c r="AW18"/>
  <c r="AQ18"/>
  <c r="AH18"/>
  <c r="H18"/>
  <c r="AW17"/>
  <c r="AQ17"/>
  <c r="AH17"/>
  <c r="H17"/>
  <c r="AQ16"/>
  <c r="AH16"/>
  <c r="H16"/>
  <c r="AQ15"/>
  <c r="AH15"/>
  <c r="H15"/>
  <c r="AH14"/>
  <c r="H14"/>
  <c r="AW13"/>
  <c r="AQ13"/>
  <c r="AH13"/>
  <c r="H13"/>
  <c r="AW12"/>
  <c r="AQ12"/>
  <c r="AH12"/>
  <c r="H12"/>
  <c r="AW11"/>
  <c r="AQ11"/>
  <c r="AH11"/>
  <c r="H11"/>
  <c r="AW10"/>
  <c r="AQ10"/>
  <c r="AH10"/>
  <c r="H10"/>
  <c r="AQ9"/>
  <c r="AH9"/>
  <c r="H9"/>
  <c r="AH8"/>
  <c r="H8"/>
  <c r="AH7"/>
  <c r="R7"/>
  <c r="H7"/>
  <c r="AG6"/>
  <c r="AH6" s="1"/>
  <c r="J6"/>
</calcChain>
</file>

<file path=xl/sharedStrings.xml><?xml version="1.0" encoding="utf-8"?>
<sst xmlns="http://schemas.openxmlformats.org/spreadsheetml/2006/main" count="864" uniqueCount="483">
  <si>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</si>
  <si>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</si>
  <si>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</si>
  <si>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</si>
  <si>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</si>
  <si>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</si>
  <si>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</si>
  <si>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</si>
  <si>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</si>
  <si>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</si>
  <si>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</si>
  <si>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</si>
  <si>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</si>
  <si>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</si>
  <si>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</si>
  <si>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</si>
  <si>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</si>
  <si>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</si>
  <si>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</si>
  <si>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</si>
  <si>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</si>
  <si>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</si>
  <si>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</si>
  <si>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</si>
  <si>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</si>
  <si>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</si>
  <si>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</si>
  <si>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</si>
  <si>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</si>
  <si>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</si>
  <si>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</si>
  <si>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</si>
  <si>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</si>
  <si>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</si>
  <si>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</si>
  <si>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</si>
  <si>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</si>
  <si>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</si>
  <si>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</si>
  <si>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</si>
  <si>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</si>
  <si>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</si>
  <si>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</si>
  <si>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</si>
  <si>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</si>
  <si>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</si>
  <si>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</si>
  <si>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</si>
  <si>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</si>
  <si>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</si>
  <si>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</si>
  <si>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만화도시조성TF팀</t>
  </si>
  <si>
    <t>서울특별시 마포구 월드컵로 36길 14(성산동, 상암두산위브센티움 521호)</t>
  </si>
  <si>
    <t>한국만화영상진흥원 2016년 계약과정 공개</t>
    <phoneticPr fontId="8" type="noConversion"/>
  </si>
  <si>
    <t>낙찰율
(1인견적:설계가/계약금액)</t>
    <phoneticPr fontId="8" type="noConversion"/>
  </si>
  <si>
    <t>사업중지해제등</t>
    <phoneticPr fontId="8" type="noConversion"/>
  </si>
  <si>
    <t>감리/감독/검사</t>
    <phoneticPr fontId="8" type="noConversion"/>
  </si>
  <si>
    <t>완료일</t>
    <phoneticPr fontId="8" type="noConversion"/>
  </si>
  <si>
    <t>검사일</t>
    <phoneticPr fontId="8" type="noConversion"/>
  </si>
  <si>
    <t>1회 기성</t>
    <phoneticPr fontId="8" type="noConversion"/>
  </si>
  <si>
    <t>2회 기성</t>
    <phoneticPr fontId="8" type="noConversion"/>
  </si>
  <si>
    <t>3회 기성</t>
    <phoneticPr fontId="8" type="noConversion"/>
  </si>
  <si>
    <t>4회 기성</t>
    <phoneticPr fontId="8" type="noConversion"/>
  </si>
  <si>
    <t>발주일</t>
    <phoneticPr fontId="8" type="noConversion"/>
  </si>
  <si>
    <t>기반조성팀</t>
    <phoneticPr fontId="8" type="noConversion"/>
  </si>
  <si>
    <t>최중국</t>
    <phoneticPr fontId="8" type="noConversion"/>
  </si>
  <si>
    <t>용역</t>
    <phoneticPr fontId="8" type="noConversion"/>
  </si>
  <si>
    <t>일반경쟁입찰-부천시계약의뢰</t>
    <phoneticPr fontId="8" type="noConversion"/>
  </si>
  <si>
    <t>2016년도 한국만화영상진흥원 시설관리(시설, 경비, 미화) 용역</t>
    <phoneticPr fontId="8" type="noConversion"/>
  </si>
  <si>
    <t>시설관리 용역 1식</t>
    <phoneticPr fontId="8" type="noConversion"/>
  </si>
  <si>
    <t>위생관리용역업, 시설경비업</t>
    <phoneticPr fontId="8" type="noConversion"/>
  </si>
  <si>
    <t>일반경쟁</t>
    <phoneticPr fontId="8" type="noConversion"/>
  </si>
  <si>
    <t>실적제한</t>
    <phoneticPr fontId="8" type="noConversion"/>
  </si>
  <si>
    <t>한국만화영상진흥원</t>
    <phoneticPr fontId="8" type="noConversion"/>
  </si>
  <si>
    <t>제한최저</t>
    <phoneticPr fontId="8" type="noConversion"/>
  </si>
  <si>
    <t>㈜선양종합관리</t>
    <phoneticPr fontId="8" type="noConversion"/>
  </si>
  <si>
    <t>김선길</t>
    <phoneticPr fontId="8" type="noConversion"/>
  </si>
  <si>
    <t>경기도 부천시 원미구 길주로 81, 608(상동, 모건시티)</t>
    <phoneticPr fontId="8" type="noConversion"/>
  </si>
  <si>
    <t>이인철</t>
    <phoneticPr fontId="8" type="noConversion"/>
  </si>
  <si>
    <t>1인수의</t>
    <phoneticPr fontId="8" type="noConversion"/>
  </si>
  <si>
    <t>2016년도 승강기 및 에스컬레이터 유지보수</t>
    <phoneticPr fontId="8" type="noConversion"/>
  </si>
  <si>
    <t>엘리베이터 유지보수 1식</t>
    <phoneticPr fontId="8" type="noConversion"/>
  </si>
  <si>
    <t>한국엘레텍㈜</t>
    <phoneticPr fontId="8" type="noConversion"/>
  </si>
  <si>
    <t>김영일</t>
    <phoneticPr fontId="8" type="noConversion"/>
  </si>
  <si>
    <t>김광수</t>
    <phoneticPr fontId="8" type="noConversion"/>
  </si>
  <si>
    <t>박물관운영팀</t>
    <phoneticPr fontId="8" type="noConversion"/>
  </si>
  <si>
    <t>안윤선</t>
    <phoneticPr fontId="8" type="noConversion"/>
  </si>
  <si>
    <t>문화공감 3.0 카툰공감100 「시니어 만화교실」, 「만화시민기자양성교실」 운영 용역</t>
    <phoneticPr fontId="8" type="noConversion"/>
  </si>
  <si>
    <t>교육 운영 1식</t>
    <phoneticPr fontId="8" type="noConversion"/>
  </si>
  <si>
    <t>주식회사 카툰캠퍼스</t>
    <phoneticPr fontId="8" type="noConversion"/>
  </si>
  <si>
    <t>경기도 부천시 원미구 지봉로34번길 33, 401호(역곡동)</t>
    <phoneticPr fontId="8" type="noConversion"/>
  </si>
  <si>
    <t>조희윤</t>
    <phoneticPr fontId="8" type="noConversion"/>
  </si>
  <si>
    <t>글로벌사업팀</t>
    <phoneticPr fontId="8" type="noConversion"/>
  </si>
  <si>
    <t>박은주</t>
    <phoneticPr fontId="8" type="noConversion"/>
  </si>
  <si>
    <t xml:space="preserve">「Webtoon Playground」 전시미디어 콘텐츠 제작 용역 </t>
    <phoneticPr fontId="8" type="noConversion"/>
  </si>
  <si>
    <t>미디어 콘텐츠 제작 1식</t>
    <phoneticPr fontId="8" type="noConversion"/>
  </si>
  <si>
    <t>드로잉박스</t>
    <phoneticPr fontId="8" type="noConversion"/>
  </si>
  <si>
    <t>서울특별시 마포구 마포대로 1길 47 디동, 101호(용강동)</t>
    <phoneticPr fontId="8" type="noConversion"/>
  </si>
  <si>
    <t>김학성</t>
    <phoneticPr fontId="8" type="noConversion"/>
  </si>
  <si>
    <t>「Webtoon Playground」 전시 설치 용역</t>
    <phoneticPr fontId="8" type="noConversion"/>
  </si>
  <si>
    <t>전시 설치 용역 1식</t>
    <phoneticPr fontId="8" type="noConversion"/>
  </si>
  <si>
    <t>㈜리쉬이야기</t>
    <phoneticPr fontId="8" type="noConversion"/>
  </si>
  <si>
    <t>서울특별시 서초구 강남대로 101길 47(잠원동) 3층(다성빌딩)</t>
    <phoneticPr fontId="8" type="noConversion"/>
  </si>
  <si>
    <t>양희석 외 1명</t>
    <phoneticPr fontId="8" type="noConversion"/>
  </si>
  <si>
    <t>「Webtoon Playground」 홍보물 제작 용역</t>
    <phoneticPr fontId="8" type="noConversion"/>
  </si>
  <si>
    <t>홍보물 제장 용역 1식</t>
    <phoneticPr fontId="8" type="noConversion"/>
  </si>
  <si>
    <t>브랜드뉴</t>
    <phoneticPr fontId="8" type="noConversion"/>
  </si>
  <si>
    <t>경기도 부천시 소사구 심곡로 10번길 17, 201(심곡본동, 아름다운나날아파트)</t>
    <phoneticPr fontId="8" type="noConversion"/>
  </si>
  <si>
    <t>이선경</t>
    <phoneticPr fontId="8" type="noConversion"/>
  </si>
  <si>
    <t>「Webtoon Playground」 컨퍼런스 운용 용역</t>
    <phoneticPr fontId="8" type="noConversion"/>
  </si>
  <si>
    <t>컨퍼런스 운영 1식</t>
    <phoneticPr fontId="8" type="noConversion"/>
  </si>
  <si>
    <t>애스톤앤드레이크</t>
    <phoneticPr fontId="8" type="noConversion"/>
  </si>
  <si>
    <t>서울특별시 용산구 대사관로 34길 60(한남동, 2층)</t>
    <phoneticPr fontId="8" type="noConversion"/>
  </si>
  <si>
    <t>진예영</t>
    <phoneticPr fontId="8" type="noConversion"/>
  </si>
  <si>
    <t>1인수의-부천시계약의뢰</t>
    <phoneticPr fontId="8" type="noConversion"/>
  </si>
  <si>
    <t>2016년도 정보통신시스템 유지보수 용역</t>
    <phoneticPr fontId="8" type="noConversion"/>
  </si>
  <si>
    <t>정보통신시스템 유지보수 1식</t>
    <phoneticPr fontId="8" type="noConversion"/>
  </si>
  <si>
    <t>주식회사 두리넷</t>
    <phoneticPr fontId="8" type="noConversion"/>
  </si>
  <si>
    <t>경기도 부천시 원미구 소향로 37번길 31-15 한림프라자 604호</t>
    <phoneticPr fontId="8" type="noConversion"/>
  </si>
  <si>
    <t>한은주</t>
    <phoneticPr fontId="8" type="noConversion"/>
  </si>
  <si>
    <t>1인수의-부천시계약의뢰(개발업체)</t>
    <phoneticPr fontId="8" type="noConversion"/>
  </si>
  <si>
    <t>2016년도 통합홈페이지 유지보수 용역</t>
    <phoneticPr fontId="8" type="noConversion"/>
  </si>
  <si>
    <t>통합홈페이지 유지보수 1식</t>
    <phoneticPr fontId="8" type="noConversion"/>
  </si>
  <si>
    <t>㈜펜타코드</t>
    <phoneticPr fontId="8" type="noConversion"/>
  </si>
  <si>
    <t>인청광역시 남구 도화동 592-2 인천아이티타워 1301~2호</t>
    <phoneticPr fontId="8" type="noConversion"/>
  </si>
  <si>
    <t>강선</t>
    <phoneticPr fontId="8" type="noConversion"/>
  </si>
  <si>
    <t>2016년도 그룹웨어 시스템 유지보수 용역</t>
    <phoneticPr fontId="8" type="noConversion"/>
  </si>
  <si>
    <t>그룹웨어 시스템 유지보수 1식</t>
    <phoneticPr fontId="8" type="noConversion"/>
  </si>
  <si>
    <t>㈜아이엔씨솔루션</t>
    <phoneticPr fontId="8" type="noConversion"/>
  </si>
  <si>
    <t>서울특별시 서초구 서초중앙로24길55, 305(서초동, 중앙서초프라자)</t>
    <phoneticPr fontId="8" type="noConversion"/>
  </si>
  <si>
    <t>이원선</t>
    <phoneticPr fontId="8" type="noConversion"/>
  </si>
  <si>
    <t>배은영</t>
    <phoneticPr fontId="8" type="noConversion"/>
  </si>
  <si>
    <t>물품</t>
    <phoneticPr fontId="8" type="noConversion"/>
  </si>
  <si>
    <t>지역문화(만화, 애니) 콘텐츠 활용 만화문화상품(오르골) 제작</t>
    <phoneticPr fontId="8" type="noConversion"/>
  </si>
  <si>
    <t>오르골 100개</t>
    <phoneticPr fontId="8" type="noConversion"/>
  </si>
  <si>
    <t>주식회사 무늬공방</t>
    <phoneticPr fontId="8" type="noConversion"/>
  </si>
  <si>
    <t>경기도 파주시 탄현면 헤이리마을길82-97</t>
    <phoneticPr fontId="8" type="noConversion"/>
  </si>
  <si>
    <t>유병록</t>
    <phoneticPr fontId="8" type="noConversion"/>
  </si>
  <si>
    <t>지역문화(만화, 애니) 콘텐츠 활용 만화문화상품(넥타이) 제작</t>
    <phoneticPr fontId="8" type="noConversion"/>
  </si>
  <si>
    <t>넥타이 300개</t>
    <phoneticPr fontId="8" type="noConversion"/>
  </si>
  <si>
    <t>㈜모노갤러리</t>
    <phoneticPr fontId="8" type="noConversion"/>
  </si>
  <si>
    <t>경기도 성남시 분당구 느티로 27, 103(정자동, 하나프라자)</t>
    <phoneticPr fontId="8" type="noConversion"/>
  </si>
  <si>
    <t>장금영</t>
    <phoneticPr fontId="8" type="noConversion"/>
  </si>
  <si>
    <t>정책기획팀</t>
    <phoneticPr fontId="8" type="noConversion"/>
  </si>
  <si>
    <t>임설민</t>
    <phoneticPr fontId="8" type="noConversion"/>
  </si>
  <si>
    <t>문화부 방문(2106년 예산 및 사업 논의)에 따른 기념품 구입</t>
    <phoneticPr fontId="8" type="noConversion"/>
  </si>
  <si>
    <t>도서(허니블러드) 4권, 도서(이미테이션) 9권</t>
    <phoneticPr fontId="8" type="noConversion"/>
  </si>
  <si>
    <t>씨엔씨레볼루션㈜</t>
    <phoneticPr fontId="8" type="noConversion"/>
  </si>
  <si>
    <t>경기도 부천시 원미구 길주로 1 403호(상동, 한국만화영상진흥원)</t>
    <phoneticPr fontId="8" type="noConversion"/>
  </si>
  <si>
    <t>이재식</t>
    <phoneticPr fontId="8" type="noConversion"/>
  </si>
  <si>
    <t>진흥원 기계실 졸리펌프 수리</t>
    <phoneticPr fontId="8" type="noConversion"/>
  </si>
  <si>
    <t>펌프수리 1식</t>
    <phoneticPr fontId="8" type="noConversion"/>
  </si>
  <si>
    <t>희만상사</t>
    <phoneticPr fontId="8" type="noConversion"/>
  </si>
  <si>
    <t>서울특별시 서초구 서초대로48길 91(서초동, 세계로빌딩3층)</t>
    <phoneticPr fontId="8" type="noConversion"/>
  </si>
  <si>
    <t>김충효</t>
    <phoneticPr fontId="8" type="noConversion"/>
  </si>
  <si>
    <t>2016년도 업무용 PC 유비조수 용역</t>
    <phoneticPr fontId="8" type="noConversion"/>
  </si>
  <si>
    <t>업무용 PC 유지보수 1식</t>
    <phoneticPr fontId="8" type="noConversion"/>
  </si>
  <si>
    <t>㈜제이에스정보통신</t>
    <phoneticPr fontId="8" type="noConversion"/>
  </si>
  <si>
    <t>경기도 부천시 원미구 신흥로 319(약대동, 2층)</t>
    <phoneticPr fontId="8" type="noConversion"/>
  </si>
  <si>
    <t>김종필</t>
    <phoneticPr fontId="8" type="noConversion"/>
  </si>
  <si>
    <t>꿈의 학교 교육 운영을 위한 3D프린터 용 모델링 제작 용역</t>
    <phoneticPr fontId="8" type="noConversion"/>
  </si>
  <si>
    <t>3D 프린터용 모뎅일 60개</t>
    <phoneticPr fontId="8" type="noConversion"/>
  </si>
  <si>
    <t>부천대학교</t>
    <phoneticPr fontId="8" type="noConversion"/>
  </si>
  <si>
    <t>경기도 부천시 원미구 신흥로56번길 25(심곡동, 부천대학)</t>
    <phoneticPr fontId="8" type="noConversion"/>
  </si>
  <si>
    <t>한방교</t>
    <phoneticPr fontId="8" type="noConversion"/>
  </si>
  <si>
    <t>손은양</t>
    <phoneticPr fontId="8" type="noConversion"/>
  </si>
  <si>
    <t>1인수의(개발업체)</t>
    <phoneticPr fontId="8" type="noConversion"/>
  </si>
  <si>
    <t>만화도시 공간특화 및 홍보를 위한 만화포토존 제작 설치</t>
    <phoneticPr fontId="8" type="noConversion"/>
  </si>
  <si>
    <t>만화포토존 조형(캐릭터 2조) 1식</t>
    <phoneticPr fontId="8" type="noConversion"/>
  </si>
  <si>
    <t>토리디자인</t>
    <phoneticPr fontId="8" type="noConversion"/>
  </si>
  <si>
    <t>경기도 부천시 원미구 부천로 198번길 18, 202동 1403호(춘의동, 춘의테크노파크Ⅱ)</t>
    <phoneticPr fontId="8" type="noConversion"/>
  </si>
  <si>
    <t>윤영철</t>
    <phoneticPr fontId="8" type="noConversion"/>
  </si>
  <si>
    <t>이소현</t>
    <phoneticPr fontId="8" type="noConversion"/>
  </si>
  <si>
    <t>만화졸업앨범 캐리커쳐 국회 전시 용역</t>
    <phoneticPr fontId="8" type="noConversion"/>
  </si>
  <si>
    <t>주식회사 태소</t>
    <phoneticPr fontId="8" type="noConversion"/>
  </si>
  <si>
    <t>서울특별시 마포구 동교로 215-1, 308호(동교동, 한사스튜디오)</t>
    <phoneticPr fontId="8" type="noConversion"/>
  </si>
  <si>
    <t>이현정</t>
    <phoneticPr fontId="8" type="noConversion"/>
  </si>
  <si>
    <t>문화진흥팀</t>
    <phoneticPr fontId="8" type="noConversion"/>
  </si>
  <si>
    <t>김연희</t>
    <phoneticPr fontId="8" type="noConversion"/>
  </si>
  <si>
    <t>만화도서관 도서관리 프로그램 유지보수</t>
    <phoneticPr fontId="8" type="noConversion"/>
  </si>
  <si>
    <t>도서관리 프로그램 유지보수(2개월) 1식</t>
    <phoneticPr fontId="8" type="noConversion"/>
  </si>
  <si>
    <t>㈜라이브텍</t>
    <phoneticPr fontId="8" type="noConversion"/>
  </si>
  <si>
    <t>서울특별시 영등포구 양평로22길 21 711(양평동5가, 선유도코오롱디지털타워)</t>
    <phoneticPr fontId="8" type="noConversion"/>
  </si>
  <si>
    <t>박경화</t>
    <phoneticPr fontId="8" type="noConversion"/>
  </si>
  <si>
    <t>방희정</t>
    <phoneticPr fontId="8" type="noConversion"/>
  </si>
  <si>
    <t>[나도만화가]체험용지 제작</t>
    <phoneticPr fontId="8" type="noConversion"/>
  </si>
  <si>
    <t>메모지 200,000장</t>
    <phoneticPr fontId="8" type="noConversion"/>
  </si>
  <si>
    <t>㈜선명씨앤피 부천지점</t>
    <phoneticPr fontId="8" type="noConversion"/>
  </si>
  <si>
    <t>경기도 부천시 원미구 길주로 1, 1층(상동, 한국만화영상진흥원)</t>
    <phoneticPr fontId="8" type="noConversion"/>
  </si>
  <si>
    <t>이상철</t>
    <phoneticPr fontId="8" type="noConversion"/>
  </si>
  <si>
    <t>박보라</t>
    <phoneticPr fontId="8" type="noConversion"/>
  </si>
  <si>
    <t>롯데백화점 중동점&lt;우리동네 만화방&gt; 순회전시 물품 운송</t>
    <phoneticPr fontId="8" type="noConversion"/>
  </si>
  <si>
    <t>용달 임차 1식</t>
    <phoneticPr fontId="8" type="noConversion"/>
  </si>
  <si>
    <t>㈜대륙종합물류</t>
    <phoneticPr fontId="8" type="noConversion"/>
  </si>
  <si>
    <t>경기도 화성시 봉담읍 유리 45-2 외 1</t>
    <phoneticPr fontId="8" type="noConversion"/>
  </si>
  <si>
    <t>최창희</t>
    <phoneticPr fontId="8" type="noConversion"/>
  </si>
  <si>
    <t>만화가의 숲 정화조 청소</t>
    <phoneticPr fontId="8" type="noConversion"/>
  </si>
  <si>
    <t>정화조 청소 1식</t>
    <phoneticPr fontId="8" type="noConversion"/>
  </si>
  <si>
    <t>동원환경</t>
    <phoneticPr fontId="8" type="noConversion"/>
  </si>
  <si>
    <t xml:space="preserve">경기도 부천시 원미구 춘의동 </t>
    <phoneticPr fontId="8" type="noConversion"/>
  </si>
  <si>
    <t>한용진</t>
    <phoneticPr fontId="8" type="noConversion"/>
  </si>
  <si>
    <t>김미순</t>
    <phoneticPr fontId="8" type="noConversion"/>
  </si>
  <si>
    <t>2015년 만화포럼 자료집 만화포럼 칸2015 제작</t>
    <phoneticPr fontId="8" type="noConversion"/>
  </si>
  <si>
    <t>도서 500권, 봉투 2000개</t>
    <phoneticPr fontId="8" type="noConversion"/>
  </si>
  <si>
    <t>TAD</t>
    <phoneticPr fontId="8" type="noConversion"/>
  </si>
  <si>
    <t>경기도 부천시 원미구 소향로13번길 14-16, 804호(상동, 대맥프라자)</t>
    <phoneticPr fontId="8" type="noConversion"/>
  </si>
  <si>
    <t>김경태</t>
    <phoneticPr fontId="8" type="noConversion"/>
  </si>
  <si>
    <t>인쇄물 내지 분량 증가</t>
    <phoneticPr fontId="8" type="noConversion"/>
  </si>
  <si>
    <t>(내지 분량 증가 150p → 250p / 제작도서 수량 변경 500부 → 400부 / 봉투제작 수량 변경 2000부 → 0부)</t>
    <phoneticPr fontId="8" type="noConversion"/>
  </si>
  <si>
    <t>비즈니스센터 1층 BIFAN측 여자화장실 조명 자동점명 스위치 구입 설치</t>
    <phoneticPr fontId="8" type="noConversion"/>
  </si>
  <si>
    <t>카운터센서 1개</t>
    <phoneticPr fontId="8" type="noConversion"/>
  </si>
  <si>
    <t>㈜케이지티</t>
    <phoneticPr fontId="8" type="noConversion"/>
  </si>
  <si>
    <t>경기도 안양시 동안구 시민대로 401(관양동, 대륭테크노타운15차1903호)</t>
    <phoneticPr fontId="8" type="noConversion"/>
  </si>
  <si>
    <t>이종미</t>
    <phoneticPr fontId="8" type="noConversion"/>
  </si>
  <si>
    <t>진흥원 3층 표지판낼 부품 구입 설치</t>
    <phoneticPr fontId="8" type="noConversion"/>
  </si>
  <si>
    <t>PCB ASY 판낼 1개</t>
    <phoneticPr fontId="8" type="noConversion"/>
  </si>
  <si>
    <t>공사</t>
    <phoneticPr fontId="8" type="noConversion"/>
  </si>
  <si>
    <t>자료보존 전시실 조성공사</t>
    <phoneticPr fontId="8" type="noConversion"/>
  </si>
  <si>
    <t>조명 및 전기공사 1식, 진열장(W1240*D280*H2440) 1개, 진열장(W1066*D280*H2440) 5개, 진열장(W11330*D280*H1900) 5개, 진열장(W1135*D280*H1900) 1개, 진열장(W983*D150-280*H1900) 4개, 진열장(W985*D150-280*H1900) 2개, 진열장(W900*H1900) 1개, 진열장(W500*D280*H1900) 1개, 진열장(W500*D280*H1900) 1개</t>
    <phoneticPr fontId="8" type="noConversion"/>
  </si>
  <si>
    <t>디자인나무</t>
    <phoneticPr fontId="8" type="noConversion"/>
  </si>
  <si>
    <t>경기도 부천시 원미구 부일로330번길 10-1(중동, 1층, 2층)</t>
    <phoneticPr fontId="8" type="noConversion"/>
  </si>
  <si>
    <t>신황철</t>
    <phoneticPr fontId="8" type="noConversion"/>
  </si>
  <si>
    <t>산업진흥팀</t>
    <phoneticPr fontId="8" type="noConversion"/>
  </si>
  <si>
    <t>김태훈</t>
    <phoneticPr fontId="8" type="noConversion"/>
  </si>
  <si>
    <t>현장형 창조인재 양성사업 교육생 작품집 제작</t>
    <phoneticPr fontId="8" type="noConversion"/>
  </si>
  <si>
    <t>도서 400권</t>
    <phoneticPr fontId="8" type="noConversion"/>
  </si>
  <si>
    <t>서정임</t>
    <phoneticPr fontId="8" type="noConversion"/>
  </si>
  <si>
    <t>한국만화박물관 상설전시 전시물 및 그래픽 디자인 용역</t>
    <phoneticPr fontId="8" type="noConversion"/>
  </si>
  <si>
    <t>디자인 용역 1식</t>
    <phoneticPr fontId="8" type="noConversion"/>
  </si>
  <si>
    <t>더이프팩토리</t>
    <phoneticPr fontId="8" type="noConversion"/>
  </si>
  <si>
    <t>최석환</t>
    <phoneticPr fontId="8" type="noConversion"/>
  </si>
  <si>
    <t>이효재</t>
    <phoneticPr fontId="8" type="noConversion"/>
  </si>
  <si>
    <t>2016년도 제2호 온라인 뉴스레터 제작</t>
    <phoneticPr fontId="8" type="noConversion"/>
  </si>
  <si>
    <t>코픽스</t>
    <phoneticPr fontId="8" type="noConversion"/>
  </si>
  <si>
    <t>서울특별시 마포구 월드컵로 190, 2층(성산동, 이안상암2제상가 2층 제203호)</t>
    <phoneticPr fontId="8" type="noConversion"/>
  </si>
  <si>
    <t>김영민</t>
    <phoneticPr fontId="8" type="noConversion"/>
  </si>
  <si>
    <t>한국만화박물관 교구재(텀블러) 구입</t>
    <phoneticPr fontId="8" type="noConversion"/>
  </si>
  <si>
    <t>텀블러 컴 1000개</t>
    <phoneticPr fontId="8" type="noConversion"/>
  </si>
  <si>
    <t>1인수의(디자인등록)</t>
    <phoneticPr fontId="8" type="noConversion"/>
  </si>
  <si>
    <t>한국만화박물관 교구재(홈, 거울잔상 애니 교구) 구입</t>
    <phoneticPr fontId="8" type="noConversion"/>
  </si>
  <si>
    <t>홈잔상 애니교구 500개, 거울잔상 애니교구 415개</t>
    <phoneticPr fontId="8" type="noConversion"/>
  </si>
  <si>
    <t>보리풀</t>
    <phoneticPr fontId="8" type="noConversion"/>
  </si>
  <si>
    <t>경기도 안성시 미양면 미양로 231, 외 1필지</t>
    <phoneticPr fontId="8" type="noConversion"/>
  </si>
  <si>
    <t>안수철</t>
    <phoneticPr fontId="8" type="noConversion"/>
  </si>
  <si>
    <t>김현재</t>
    <phoneticPr fontId="8" type="noConversion"/>
  </si>
  <si>
    <t>만화영화상영관 디지털서버 수리</t>
    <phoneticPr fontId="8" type="noConversion"/>
  </si>
  <si>
    <t>서버 수리 및 교체</t>
    <phoneticPr fontId="8" type="noConversion"/>
  </si>
  <si>
    <t>고일상사주식회사</t>
    <phoneticPr fontId="8" type="noConversion"/>
  </si>
  <si>
    <t>서울특별시 중구 필동 1가 39-1  805</t>
    <phoneticPr fontId="8" type="noConversion"/>
  </si>
  <si>
    <t>조준영</t>
    <phoneticPr fontId="8" type="noConversion"/>
  </si>
  <si>
    <t>현장형 창조인재 양성사업 결과발표회 운영 용역</t>
    <phoneticPr fontId="8" type="noConversion"/>
  </si>
  <si>
    <t>㈜아일랜드브릿지커뮤니케이션즈</t>
    <phoneticPr fontId="8" type="noConversion"/>
  </si>
  <si>
    <t>서울특별시 서초구 사임당로8길 10(서초동, 우현빌딩3층)</t>
    <phoneticPr fontId="8" type="noConversion"/>
  </si>
  <si>
    <t>장기석</t>
    <phoneticPr fontId="8" type="noConversion"/>
  </si>
  <si>
    <t>서희진</t>
    <phoneticPr fontId="8" type="noConversion"/>
  </si>
  <si>
    <t>용역(장기계속계약)</t>
    <phoneticPr fontId="8" type="noConversion"/>
  </si>
  <si>
    <t>제한경쟁입찰</t>
    <phoneticPr fontId="8" type="noConversion"/>
  </si>
  <si>
    <t>글로벌 웹툰 뱅크 시스템 구축 및 운영 지원 용역</t>
    <phoneticPr fontId="8" type="noConversion"/>
  </si>
  <si>
    <t>웹툰 뱅크 시스템 구축 및 운영 1식</t>
    <phoneticPr fontId="8" type="noConversion"/>
  </si>
  <si>
    <t>소프트웨어 사업자</t>
    <phoneticPr fontId="8" type="noConversion"/>
  </si>
  <si>
    <t>제한경쟁</t>
    <phoneticPr fontId="8" type="noConversion"/>
  </si>
  <si>
    <t>협상에의한경쟁</t>
    <phoneticPr fontId="8" type="noConversion"/>
  </si>
  <si>
    <t>㈜플랜아이</t>
    <phoneticPr fontId="8" type="noConversion"/>
  </si>
  <si>
    <t>이명기</t>
    <phoneticPr fontId="8" type="noConversion"/>
  </si>
  <si>
    <t>대전광역시 유성구 테크노2로 187(용산동, 미건테크노월드2차제1층)</t>
    <phoneticPr fontId="8" type="noConversion"/>
  </si>
  <si>
    <t>현장형 창조인재 양성사업 결과물 홍보공간 조성</t>
    <phoneticPr fontId="8" type="noConversion"/>
  </si>
  <si>
    <t>결과물 홍보공간 조성 1식</t>
    <phoneticPr fontId="8" type="noConversion"/>
  </si>
  <si>
    <t>㈜라이크디자인</t>
    <phoneticPr fontId="8" type="noConversion"/>
  </si>
  <si>
    <t>경기도 부천시 원미구 신흥로 201(중동, 트리플타워B동1304호)</t>
    <phoneticPr fontId="8" type="noConversion"/>
  </si>
  <si>
    <t>이영주</t>
    <phoneticPr fontId="8" type="noConversion"/>
  </si>
  <si>
    <t>설맞이 환경정비에 따른 폐품 처리</t>
    <phoneticPr fontId="8" type="noConversion"/>
  </si>
  <si>
    <t>폐품 용해 1식</t>
    <phoneticPr fontId="8" type="noConversion"/>
  </si>
  <si>
    <t>행복자원</t>
    <phoneticPr fontId="8" type="noConversion"/>
  </si>
  <si>
    <t>경기도 부천시 오정구 여월동 산 2-20</t>
    <phoneticPr fontId="8" type="noConversion"/>
  </si>
  <si>
    <t>김동창</t>
    <phoneticPr fontId="8" type="noConversion"/>
  </si>
  <si>
    <t>1인수의(제작업체)</t>
    <phoneticPr fontId="8" type="noConversion"/>
  </si>
  <si>
    <t>한국만화박물관 상설전시관 4층 크로마키 시스템 개보수용역</t>
    <phoneticPr fontId="8" type="noConversion"/>
  </si>
  <si>
    <t>크로마키 시스템 개보수 1식</t>
    <phoneticPr fontId="8" type="noConversion"/>
  </si>
  <si>
    <t>㈜호스트이엔아이</t>
    <phoneticPr fontId="8" type="noConversion"/>
  </si>
  <si>
    <t>서울특별시 금천구 벚꽃로278 7층 717호(가산동, SJ테크노빌)</t>
    <phoneticPr fontId="8" type="noConversion"/>
  </si>
  <si>
    <t>박재규</t>
    <phoneticPr fontId="8" type="noConversion"/>
  </si>
  <si>
    <t>한국만화박물관 상설전시관 모형 전시물 수리용역</t>
    <phoneticPr fontId="8" type="noConversion"/>
  </si>
  <si>
    <t>전시관 모형 전시물 수리 1식</t>
    <phoneticPr fontId="8" type="noConversion"/>
  </si>
  <si>
    <t>㈜씨월드디자인</t>
    <phoneticPr fontId="8" type="noConversion"/>
  </si>
  <si>
    <t>서울특별시 성동구 성수동1가 656-320 동아상가 301</t>
    <phoneticPr fontId="8" type="noConversion"/>
  </si>
  <si>
    <t>신재곤 외 1명</t>
    <phoneticPr fontId="8" type="noConversion"/>
  </si>
  <si>
    <t>상설전시관 대형 마우스용 웹툰 영상 제어 시스템 설계 및 설치 용역</t>
    <phoneticPr fontId="8" type="noConversion"/>
  </si>
  <si>
    <t>전시공간돔</t>
    <phoneticPr fontId="8" type="noConversion"/>
  </si>
  <si>
    <t>서울특별시 강남구 자곡동 600 강남푸르지오시티 137</t>
    <phoneticPr fontId="8" type="noConversion"/>
  </si>
  <si>
    <t>안붕선</t>
    <phoneticPr fontId="8" type="noConversion"/>
  </si>
  <si>
    <t>1인수의(사회적기업)</t>
    <phoneticPr fontId="8" type="noConversion"/>
  </si>
  <si>
    <t>한국만화박물관 내부 청소 및 도색 용역</t>
    <phoneticPr fontId="8" type="noConversion"/>
  </si>
  <si>
    <t>청소 및 도식 1식</t>
    <phoneticPr fontId="8" type="noConversion"/>
  </si>
  <si>
    <t>㈜크린서비스청</t>
    <phoneticPr fontId="8" type="noConversion"/>
  </si>
  <si>
    <t>경기도 부천시 원미구 부흥로303번길, 402(중동, 청원프라자)</t>
    <phoneticPr fontId="8" type="noConversion"/>
  </si>
  <si>
    <t>김기홍</t>
    <phoneticPr fontId="8" type="noConversion"/>
  </si>
  <si>
    <t>한국만화박물관 현수막 거치대 및 인포메이션 철제프레임 제작</t>
    <phoneticPr fontId="8" type="noConversion"/>
  </si>
  <si>
    <t>현수막 거치대 1개, 인포철제프레임 1개</t>
    <phoneticPr fontId="8" type="noConversion"/>
  </si>
  <si>
    <t>삼성기획</t>
    <phoneticPr fontId="8" type="noConversion"/>
  </si>
  <si>
    <t>경기도 부천시 원미구 조마루로386번길 52(원미동, 2층일부)</t>
    <phoneticPr fontId="8" type="noConversion"/>
  </si>
  <si>
    <t>이종용</t>
    <phoneticPr fontId="8" type="noConversion"/>
  </si>
  <si>
    <t>1인수의(2회유찰)</t>
    <phoneticPr fontId="8" type="noConversion"/>
  </si>
  <si>
    <t>한국만화박물관 상설전시 보완공사</t>
    <phoneticPr fontId="8" type="noConversion"/>
  </si>
  <si>
    <t>상설전시관 보완공사 1식</t>
    <phoneticPr fontId="8" type="noConversion"/>
  </si>
  <si>
    <t>주식회사공감디자인</t>
    <phoneticPr fontId="8" type="noConversion"/>
  </si>
  <si>
    <t>경기도 부천시 원미구 부천로 198번길36, 101-707(춘의동, 춘의테크노파크)</t>
    <phoneticPr fontId="8" type="noConversion"/>
  </si>
  <si>
    <t>김성훈</t>
    <phoneticPr fontId="8" type="noConversion"/>
  </si>
  <si>
    <t>2인 소액수의</t>
    <phoneticPr fontId="8" type="noConversion"/>
  </si>
  <si>
    <t>만화도서관 2016년도 국내외 도서 및 비도서(연간단가계약) 구입</t>
    <phoneticPr fontId="8" type="noConversion"/>
  </si>
  <si>
    <t>도서구입(연간단가)</t>
    <phoneticPr fontId="8" type="noConversion"/>
  </si>
  <si>
    <t>도서판매, 도매및 소매</t>
  </si>
  <si>
    <t>제한경재</t>
    <phoneticPr fontId="8" type="noConversion"/>
  </si>
  <si>
    <t>지역제한(부천시)</t>
    <phoneticPr fontId="8" type="noConversion"/>
  </si>
  <si>
    <t>제한최저가</t>
    <phoneticPr fontId="8" type="noConversion"/>
  </si>
  <si>
    <t>지오</t>
    <phoneticPr fontId="8" type="noConversion"/>
  </si>
  <si>
    <t>고황순</t>
    <phoneticPr fontId="8" type="noConversion"/>
  </si>
  <si>
    <t>경기도 부천시 오정구 지양로158번길40-0(고강동)</t>
    <phoneticPr fontId="8" type="noConversion"/>
  </si>
  <si>
    <t>통합백신관리 솔류션 및 백신 도입</t>
    <phoneticPr fontId="8" type="noConversion"/>
  </si>
  <si>
    <t>백신(PC)용 80개, 백신(서버)용 12개</t>
    <phoneticPr fontId="8" type="noConversion"/>
  </si>
  <si>
    <t>주식회사 앤서시스템</t>
    <phoneticPr fontId="8" type="noConversion"/>
  </si>
  <si>
    <t>서울특별시 금천구 가산디지털1로168-0(가산동, 우림라이온스밸리)A동 1211호</t>
    <phoneticPr fontId="8" type="noConversion"/>
  </si>
  <si>
    <t>이애진</t>
    <phoneticPr fontId="8" type="noConversion"/>
  </si>
  <si>
    <t>한국만화영상진흥원 청사 방역용역</t>
    <phoneticPr fontId="8" type="noConversion"/>
  </si>
  <si>
    <t>청사 시설물 방역 1식</t>
    <phoneticPr fontId="8" type="noConversion"/>
  </si>
  <si>
    <t>부천개발</t>
    <phoneticPr fontId="8" type="noConversion"/>
  </si>
  <si>
    <t>경기도 부천시 원미구 심곡동 125-19 2층</t>
    <phoneticPr fontId="8" type="noConversion"/>
  </si>
  <si>
    <t>손권영</t>
    <phoneticPr fontId="8" type="noConversion"/>
  </si>
  <si>
    <t>심리나</t>
    <phoneticPr fontId="8" type="noConversion"/>
  </si>
  <si>
    <t>2016 만화등록문화재 영인본 영어판 번역 용역</t>
    <phoneticPr fontId="8" type="noConversion"/>
  </si>
  <si>
    <t>한국어 → 영어 번역 498pg</t>
    <phoneticPr fontId="8" type="noConversion"/>
  </si>
  <si>
    <t>㈜아이시글로벌</t>
    <phoneticPr fontId="8" type="noConversion"/>
  </si>
  <si>
    <t>인천광역시 남구 경원대로 869, 르네상스빌딩 1402호(주안동)</t>
    <phoneticPr fontId="8" type="noConversion"/>
  </si>
  <si>
    <t>남경선</t>
    <phoneticPr fontId="8" type="noConversion"/>
  </si>
  <si>
    <t>조합추천 소액수의</t>
    <phoneticPr fontId="8" type="noConversion"/>
  </si>
  <si>
    <t>한국만화박물관 4D상영관 시스템 교체 설치 용역</t>
    <phoneticPr fontId="8" type="noConversion"/>
  </si>
  <si>
    <t>3D프로젝터, 입체서버, 디지털 서버 교체 및 신규, 기존장비 콘트롤 연동 1식</t>
    <phoneticPr fontId="8" type="noConversion"/>
  </si>
  <si>
    <t>조합추천</t>
    <phoneticPr fontId="8" type="noConversion"/>
  </si>
  <si>
    <t>주식회사에이엔디쓰리디</t>
    <phoneticPr fontId="8" type="noConversion"/>
  </si>
  <si>
    <t>이상룡</t>
    <phoneticPr fontId="8" type="noConversion"/>
  </si>
  <si>
    <t>충청남도 천안시 서북구 직산로 136-0(직산읍, 천안밸리)</t>
    <phoneticPr fontId="8" type="noConversion"/>
  </si>
  <si>
    <t>이상무 작가 추모전 전시 설치 용역</t>
    <phoneticPr fontId="8" type="noConversion"/>
  </si>
  <si>
    <t>전시설치 1식</t>
    <phoneticPr fontId="8" type="noConversion"/>
  </si>
  <si>
    <t>카툰공작소</t>
    <phoneticPr fontId="8" type="noConversion"/>
  </si>
  <si>
    <t>경기도 파주시 탄현면 사슴벌레로 45, 208동 402호(유승앙브와즈 2단지)</t>
    <phoneticPr fontId="8" type="noConversion"/>
  </si>
  <si>
    <t>신명환</t>
    <phoneticPr fontId="8" type="noConversion"/>
  </si>
  <si>
    <t>청사 외벽유리 청소용역</t>
    <phoneticPr fontId="8" type="noConversion"/>
  </si>
  <si>
    <t>외벽유리 청소 1식</t>
    <phoneticPr fontId="8" type="noConversion"/>
  </si>
  <si>
    <t>김보금</t>
    <phoneticPr fontId="8" type="noConversion"/>
  </si>
  <si>
    <t>2016년도 K-Comics 아카데미 교육실 및 교육기기 유지보수</t>
    <phoneticPr fontId="8" type="noConversion"/>
  </si>
  <si>
    <t>교육장비 유지보수 1식</t>
    <phoneticPr fontId="8" type="noConversion"/>
  </si>
  <si>
    <t>정기선</t>
    <phoneticPr fontId="8" type="noConversion"/>
  </si>
  <si>
    <t>2016년 부천만화창작스튜디오 정보통신시스템 유지보수 용역</t>
    <phoneticPr fontId="8" type="noConversion"/>
  </si>
  <si>
    <t>창작스튜디오 정보통신시스템 유지보수 1식</t>
    <phoneticPr fontId="8" type="noConversion"/>
  </si>
  <si>
    <t>인터넷 망 교체에 따른 네트워크 유지보수 장비 철거</t>
    <phoneticPr fontId="8" type="noConversion"/>
  </si>
  <si>
    <t>계약기간 단축 및 계약금액 삭감(3. 16. ~ 12. 31. → 3. 16. ~ 4. 30. / 4,500,000원 → 900,000원)</t>
    <phoneticPr fontId="8" type="noConversion"/>
  </si>
  <si>
    <t>우리원 및 만화이미지 대외 홍보를 위한 만화도서 구입</t>
    <phoneticPr fontId="8" type="noConversion"/>
  </si>
  <si>
    <t>도서 1Set</t>
    <phoneticPr fontId="8" type="noConversion"/>
  </si>
  <si>
    <t>경기도 부천시 원미구 상동 529-2 비즈니스센터 403</t>
    <phoneticPr fontId="8" type="noConversion"/>
  </si>
  <si>
    <t>이규식</t>
    <phoneticPr fontId="8" type="noConversion"/>
  </si>
  <si>
    <t>만화정보유(일일만화도서) 구축용역</t>
    <phoneticPr fontId="8" type="noConversion"/>
  </si>
  <si>
    <t>2016.2.1. ~ 2017. 1 . 31. 일일만화DB구축 1식</t>
    <phoneticPr fontId="8" type="noConversion"/>
  </si>
  <si>
    <t>툰크샵</t>
    <phoneticPr fontId="8" type="noConversion"/>
  </si>
  <si>
    <t>서울특별시 마포구 동교동 166-10 연희빌딩 1층</t>
    <phoneticPr fontId="8" type="noConversion"/>
  </si>
  <si>
    <t>조경자</t>
    <phoneticPr fontId="8" type="noConversion"/>
  </si>
  <si>
    <t>2016년도 제3호 온라인 뉴스레터 제작</t>
    <phoneticPr fontId="8" type="noConversion"/>
  </si>
  <si>
    <t>용역(제조업체)</t>
    <phoneticPr fontId="8" type="noConversion"/>
  </si>
  <si>
    <t>도서관리 프로그램 유지보수 1식</t>
    <phoneticPr fontId="8" type="noConversion"/>
  </si>
  <si>
    <t>최은영</t>
    <phoneticPr fontId="8" type="noConversion"/>
  </si>
  <si>
    <t>기획전시 '겨드랑이가 가렵다' 전시디자인 및 전시물 제작 설치 용역</t>
    <phoneticPr fontId="8" type="noConversion"/>
  </si>
  <si>
    <t>전시 디자인 및 전시물 제작 설치 1식</t>
    <phoneticPr fontId="8" type="noConversion"/>
  </si>
  <si>
    <t>35 Workroom</t>
    <phoneticPr fontId="8" type="noConversion"/>
  </si>
  <si>
    <t>서울특별시 서대문구 연희로25길 98, 지층(연희동)</t>
    <phoneticPr fontId="8" type="noConversion"/>
  </si>
  <si>
    <t>임성연</t>
    <phoneticPr fontId="8" type="noConversion"/>
  </si>
  <si>
    <t>기획전시 '겨드랑이가 가렵다' 인쇄물 제작 및 출력물 제작 설치 용역</t>
    <phoneticPr fontId="8" type="noConversion"/>
  </si>
  <si>
    <t>리플렛 150부, 리플렛(국문) 10,000부, 리플렛(점자) 1,000부, 포스터 100부, 초청장 100부, 입구문 시트지 1식, 플렉스베너 12개, 로비 현수막 2개, 엑스배너 2개, 외부안내도 2개, 홈페이지 2식 디자인 및 제작</t>
    <phoneticPr fontId="8" type="noConversion"/>
  </si>
  <si>
    <t>데이워크</t>
    <phoneticPr fontId="8" type="noConversion"/>
  </si>
  <si>
    <t>서울특별시 종로구 사직동 66-1, 200호(사직동)</t>
    <phoneticPr fontId="8" type="noConversion"/>
  </si>
  <si>
    <t>유승철 외 1병</t>
    <phoneticPr fontId="8" type="noConversion"/>
  </si>
  <si>
    <t>한국만화박물관 만화도서관 열람시설 의자 수리</t>
    <phoneticPr fontId="8" type="noConversion"/>
  </si>
  <si>
    <t>의자 30개 수리</t>
    <phoneticPr fontId="8" type="noConversion"/>
  </si>
  <si>
    <t>포시스</t>
    <phoneticPr fontId="8" type="noConversion"/>
  </si>
  <si>
    <t>경기도 부천시 원미구 중동로 254번길 104 호정프라자 502호</t>
    <phoneticPr fontId="8" type="noConversion"/>
  </si>
  <si>
    <t>민병억</t>
    <phoneticPr fontId="8" type="noConversion"/>
  </si>
  <si>
    <t>2016년 상반기 한국만화영상진흥원 청사 정기점검</t>
    <phoneticPr fontId="8" type="noConversion"/>
  </si>
  <si>
    <t>청사 점기점검 1식</t>
    <phoneticPr fontId="8" type="noConversion"/>
  </si>
  <si>
    <t>㈜합건설방재기술단</t>
    <phoneticPr fontId="8" type="noConversion"/>
  </si>
  <si>
    <t>인천광역시 남동구 만수4동 39번지 만수프라자 306호</t>
    <phoneticPr fontId="8" type="noConversion"/>
  </si>
  <si>
    <t>김민수</t>
    <phoneticPr fontId="8" type="noConversion"/>
  </si>
  <si>
    <t>한국만화박룸관 4D상영관 상영작 뽀로로 슈퍼썰매 대모험 임차</t>
    <phoneticPr fontId="8" type="noConversion"/>
  </si>
  <si>
    <t>4D상영용 콘텐츠 임차 1식</t>
    <phoneticPr fontId="8" type="noConversion"/>
  </si>
  <si>
    <t>㈜오콘</t>
    <phoneticPr fontId="8" type="noConversion"/>
  </si>
  <si>
    <t>경기도 성남시 분당구 판교로 253(삼평동, 판교이노밸리에이동)</t>
    <phoneticPr fontId="8" type="noConversion"/>
  </si>
  <si>
    <t>김일호</t>
    <phoneticPr fontId="8" type="noConversion"/>
  </si>
  <si>
    <t>한국만화박물관 4D상영관 어트랙션 조정</t>
    <phoneticPr fontId="8" type="noConversion"/>
  </si>
  <si>
    <t>4D상영관 의자 어트랙션 조정 1식</t>
    <phoneticPr fontId="8" type="noConversion"/>
  </si>
  <si>
    <t>㈜아쿠브코리아</t>
    <phoneticPr fontId="8" type="noConversion"/>
  </si>
  <si>
    <t>경기도 성남시 중원구 상대원동 190-1 에스케이엔테크노파크비즈동</t>
    <phoneticPr fontId="8" type="noConversion"/>
  </si>
  <si>
    <t>김태균</t>
    <phoneticPr fontId="8" type="noConversion"/>
  </si>
  <si>
    <t>찾아가는 만화박물관 봄꽃축제 행사 용역</t>
    <phoneticPr fontId="8" type="noConversion"/>
  </si>
  <si>
    <t>행사용역 1식</t>
    <phoneticPr fontId="8" type="noConversion"/>
  </si>
  <si>
    <t>2016년도 한국만화영상진흥원 언론홍보 용역</t>
    <phoneticPr fontId="8" type="noConversion"/>
  </si>
  <si>
    <t>진흥원 홍보용역 1식</t>
    <phoneticPr fontId="8" type="noConversion"/>
  </si>
  <si>
    <t>홍보대행, 홍보컨설팅, 기업PR, 언론</t>
    <phoneticPr fontId="8" type="noConversion"/>
  </si>
  <si>
    <t>-</t>
    <phoneticPr fontId="8" type="noConversion"/>
  </si>
  <si>
    <t>주식회사 드림커뮤니케이션즈</t>
    <phoneticPr fontId="8" type="noConversion"/>
  </si>
  <si>
    <t>조현일</t>
    <phoneticPr fontId="8" type="noConversion"/>
  </si>
  <si>
    <t>서울특별시 중구 삼일대로 308, 7층 701호(충무로2가 조양빌딩본관)</t>
    <phoneticPr fontId="8" type="noConversion"/>
  </si>
  <si>
    <t>축제사무국</t>
    <phoneticPr fontId="8" type="noConversion"/>
  </si>
  <si>
    <t>박소연</t>
    <phoneticPr fontId="8" type="noConversion"/>
  </si>
  <si>
    <t>제18회 부천국제만화축제, 제5회 세계어린이만화가대회 포스터 디자인 및 제작</t>
    <phoneticPr fontId="8" type="noConversion"/>
  </si>
  <si>
    <t xml:space="preserve">축제포스터 B2사이즈 600부, 어린이만화가대회 포스터 A2 800부, 어린이만화가대회 리플렛 A4 800부, 봉투 1300개 </t>
    <phoneticPr fontId="8" type="noConversion"/>
  </si>
  <si>
    <t>사람잇</t>
    <phoneticPr fontId="8" type="noConversion"/>
  </si>
  <si>
    <t>서울특별시 서대문구 성산로313, 301(연희동, 동경빌딩)</t>
    <phoneticPr fontId="8" type="noConversion"/>
  </si>
  <si>
    <t>장혜령, 김성진</t>
    <phoneticPr fontId="8" type="noConversion"/>
  </si>
  <si>
    <t>기획전시 순정만화전 전시 디자인 용역</t>
    <phoneticPr fontId="8" type="noConversion"/>
  </si>
  <si>
    <t>심현필</t>
    <phoneticPr fontId="8" type="noConversion"/>
  </si>
  <si>
    <t>웹툰창작체험관 교육 콘텐츠 개발 용역</t>
    <phoneticPr fontId="8" type="noConversion"/>
  </si>
  <si>
    <t>웹툰창작체험관 교육콘텐츠 3종 개발</t>
    <phoneticPr fontId="8" type="noConversion"/>
  </si>
  <si>
    <t>청강문화산업대학교산학협력단</t>
    <phoneticPr fontId="8" type="noConversion"/>
  </si>
  <si>
    <t>경기도 이천시 마장면 해월리 청강가창로 389-94(청강문화산업대학교 내)</t>
    <phoneticPr fontId="8" type="noConversion"/>
  </si>
  <si>
    <t>이종원</t>
    <phoneticPr fontId="8" type="noConversion"/>
  </si>
  <si>
    <t>박혜수</t>
    <phoneticPr fontId="8" type="noConversion"/>
  </si>
  <si>
    <t>제18회 부천국제만화축제 홈페이지 리뉴얼 및 온라인 마케팅 용역</t>
    <phoneticPr fontId="8" type="noConversion"/>
  </si>
  <si>
    <t>홈페이지 리뉴얼 및 온라인마케팅 1식</t>
    <phoneticPr fontId="8" type="noConversion"/>
  </si>
  <si>
    <t>디지털만화규장각 만화DB제공 용역</t>
    <phoneticPr fontId="8" type="noConversion"/>
  </si>
  <si>
    <t>만화DB제공 1식</t>
    <phoneticPr fontId="8" type="noConversion"/>
  </si>
  <si>
    <t>㈜넥스지오코리아</t>
    <phoneticPr fontId="8" type="noConversion"/>
  </si>
  <si>
    <t>김성호</t>
    <phoneticPr fontId="8" type="noConversion"/>
  </si>
  <si>
    <t>인천광역시 연수구 송도미래로30, 이동 1310호(송도동, 스마트밸리지식산업센터)</t>
    <phoneticPr fontId="8" type="noConversion"/>
  </si>
  <si>
    <t>경영지원팀</t>
    <phoneticPr fontId="8" type="noConversion"/>
  </si>
  <si>
    <t>강은혜</t>
    <phoneticPr fontId="8" type="noConversion"/>
  </si>
  <si>
    <t>성과관리체계 및 운영방안 구축 연구용역</t>
    <phoneticPr fontId="8" type="noConversion"/>
  </si>
  <si>
    <t>성과관리체계 구축 연구용역 1식</t>
    <phoneticPr fontId="8" type="noConversion"/>
  </si>
  <si>
    <t>홍연컨설팅</t>
    <phoneticPr fontId="8" type="noConversion"/>
  </si>
  <si>
    <t>서울특별시 성북구 길음로 16, 602-1205(길음동, 길음뉴타운)</t>
    <phoneticPr fontId="8" type="noConversion"/>
  </si>
  <si>
    <t>이은주</t>
    <phoneticPr fontId="8" type="noConversion"/>
  </si>
  <si>
    <t>2016년 한국만화영상진흥원 통합사업관리시스템 유지보수</t>
    <phoneticPr fontId="8" type="noConversion"/>
  </si>
  <si>
    <t>통합사업관리시시트메 유지보수 1식</t>
    <phoneticPr fontId="8" type="noConversion"/>
  </si>
  <si>
    <t>주식회사 레드스피링</t>
    <phoneticPr fontId="8" type="noConversion"/>
  </si>
  <si>
    <t>서울특별시 광진구 아차산로78길44(광장동, 크레스코빌딩)</t>
    <phoneticPr fontId="8" type="noConversion"/>
  </si>
  <si>
    <t>김동준</t>
    <phoneticPr fontId="8" type="noConversion"/>
  </si>
  <si>
    <t>김현덕</t>
    <phoneticPr fontId="8" type="noConversion"/>
  </si>
  <si>
    <t>2016 한중일 신인만화가 콘테스트 참가자 항공권 구매 및 부대업무 용역</t>
    <phoneticPr fontId="8" type="noConversion"/>
  </si>
  <si>
    <t>항공권 8매 구입, 보험 8명 가입</t>
    <phoneticPr fontId="8" type="noConversion"/>
  </si>
  <si>
    <t>주식회사 레지오</t>
    <phoneticPr fontId="8" type="noConversion"/>
  </si>
  <si>
    <t>경기도 부천시 원미구 중동로261번길 27, 103호(중동, 금강빌딩)</t>
    <phoneticPr fontId="8" type="noConversion"/>
  </si>
  <si>
    <t>김재오</t>
    <phoneticPr fontId="8" type="noConversion"/>
  </si>
  <si>
    <t>2016 한국만화박물관 어린이날 이벤트 행사 용역</t>
    <phoneticPr fontId="8" type="noConversion"/>
  </si>
  <si>
    <t>5/6 행사량 증가에 따른 물량 증가</t>
    <phoneticPr fontId="8" type="noConversion"/>
  </si>
  <si>
    <t>5월 6일 행사 변경 / 계약금액 변경 1,096,700원(1,892,000원 증액)</t>
    <phoneticPr fontId="8" type="noConversion"/>
  </si>
  <si>
    <t>공공시설 내 만화카페 및 갤러리 조성공사</t>
    <phoneticPr fontId="8" type="noConversion"/>
  </si>
  <si>
    <t>실내인테리어공사 1식</t>
    <phoneticPr fontId="8" type="noConversion"/>
  </si>
  <si>
    <t>만화영상진흥원 지상주차장 출입구 가로등 설치공사</t>
    <phoneticPr fontId="8" type="noConversion"/>
  </si>
  <si>
    <t>가로등 1주 설치</t>
    <phoneticPr fontId="8" type="noConversion"/>
  </si>
  <si>
    <t>동일전업사</t>
    <phoneticPr fontId="8" type="noConversion"/>
  </si>
  <si>
    <t>경기도 부천시 소사구 경인로 273(심곡본동)</t>
    <phoneticPr fontId="8" type="noConversion"/>
  </si>
  <si>
    <t>김명래</t>
    <phoneticPr fontId="8" type="noConversion"/>
  </si>
  <si>
    <t>2016년 한국만화영상진흥원 경영자원통합관리시스템 유지보수 용역</t>
    <phoneticPr fontId="8" type="noConversion"/>
  </si>
  <si>
    <t>경영자원통합관리시스템 유지보수 1식</t>
    <phoneticPr fontId="8" type="noConversion"/>
  </si>
  <si>
    <t>㈜영림원소프트랩</t>
    <phoneticPr fontId="8" type="noConversion"/>
  </si>
  <si>
    <t>서울특별시 강서구 염창동 240-21 우림블루라인비즈니스센터 A동23층</t>
    <phoneticPr fontId="8" type="noConversion"/>
  </si>
  <si>
    <t>권영범</t>
    <phoneticPr fontId="8" type="noConversion"/>
  </si>
  <si>
    <t>전자결재시스템 서버용 하드디스크 구입</t>
    <phoneticPr fontId="8" type="noConversion"/>
  </si>
  <si>
    <t>HP 1TB 3G SATA 7.2K 3.5in MDL HDD 2개</t>
    <phoneticPr fontId="8" type="noConversion"/>
  </si>
  <si>
    <t>최원혁</t>
    <phoneticPr fontId="8" type="noConversion"/>
  </si>
  <si>
    <t>웹툰산업 내의 광고/마케팅 황용사례 및 가치평가 연구용역</t>
    <phoneticPr fontId="8" type="noConversion"/>
  </si>
  <si>
    <t>연구용역 1식</t>
    <phoneticPr fontId="8" type="noConversion"/>
  </si>
  <si>
    <t>국민대학교산학협력단</t>
    <phoneticPr fontId="8" type="noConversion"/>
  </si>
  <si>
    <t>서울특별시 성북구 정릉로 77(정릉동, 국민대학교 내)</t>
    <phoneticPr fontId="8" type="noConversion"/>
  </si>
  <si>
    <t>박찬량</t>
    <phoneticPr fontId="8" type="noConversion"/>
  </si>
  <si>
    <t>한국만화박물관 4D상영관 라이더 의자 수리</t>
    <phoneticPr fontId="8" type="noConversion"/>
  </si>
  <si>
    <t>라이더 의자 실린더 교체 2Set</t>
    <phoneticPr fontId="8" type="noConversion"/>
  </si>
  <si>
    <t>제19회 부천국제만화축제 사전홍보영상 제작</t>
    <phoneticPr fontId="8" type="noConversion"/>
  </si>
  <si>
    <t>홍보영상 제작 1식</t>
    <phoneticPr fontId="8" type="noConversion"/>
  </si>
  <si>
    <t>기획전시 「소녀, 순정을 그리다」 도록 제작</t>
    <phoneticPr fontId="8" type="noConversion"/>
  </si>
  <si>
    <t>도록(210pg, B5, 4도) 500부 제작</t>
    <phoneticPr fontId="8" type="noConversion"/>
  </si>
  <si>
    <t>기획전시 「소녀, 순정을 그리다」 전시용 액자 구입</t>
    <phoneticPr fontId="8" type="noConversion"/>
  </si>
  <si>
    <t>AL액자(450*330 초록) 33개, AL액자(450*330 초록, 이미지프린트) 22개, AL액자(380*278 핑크, 이미지프린트) 4개, AL액자(450*330 핑크) 33개, AL액자(450*330 핑크, 이미지프린트) 26개, 원목액자(450*330 핑크) 21개, 수지액자(420*594 은금, 이미지프린트) 11개, 수지액자(450*330, 은금) 2개</t>
    <phoneticPr fontId="8" type="noConversion"/>
  </si>
  <si>
    <t>스페이스아트</t>
    <phoneticPr fontId="8" type="noConversion"/>
  </si>
  <si>
    <t>경기도 부천시 원미구 부흥로 396(심곡동)</t>
    <phoneticPr fontId="8" type="noConversion"/>
  </si>
  <si>
    <t>김현선</t>
    <phoneticPr fontId="8" type="noConversion"/>
  </si>
  <si>
    <t>한국만화영상진흥원 홈페이지 내 전자견적 제출 시스템 구축</t>
    <phoneticPr fontId="8" type="noConversion"/>
  </si>
  <si>
    <t>전자견적시스템 구축 1식</t>
    <phoneticPr fontId="8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</si>
</sst>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</cellStyleXfs>
  <cellXfs count="78">
    <xf numFmtId="0" fontId="0" fillId="0" borderId="0" xfId="0">
      <alignment vertical="center"/>
    </xf>
    <xf numFmtId="177" fontId="4" fillId="0" borderId="1" xfId="3" applyNumberFormat="1" applyFont="1" applyFill="1" applyBorder="1" applyAlignment="1">
      <alignment horizontal="center" vertical="center"/>
    </xf>
    <xf numFmtId="2" fontId="4" fillId="0" borderId="1" xfId="4" applyNumberFormat="1" applyFont="1" applyFill="1" applyBorder="1" applyAlignment="1">
      <alignment horizontal="center" vertical="center"/>
    </xf>
    <xf numFmtId="176" fontId="5" fillId="0" borderId="1" xfId="3" applyNumberFormat="1" applyFont="1" applyFill="1" applyBorder="1" applyAlignment="1">
      <alignment horizontal="center" vertical="center"/>
    </xf>
    <xf numFmtId="177" fontId="5" fillId="0" borderId="1" xfId="3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79" fontId="4" fillId="0" borderId="1" xfId="3" applyNumberFormat="1" applyFont="1" applyFill="1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right" vertical="center" shrinkToFit="1"/>
    </xf>
    <xf numFmtId="41" fontId="4" fillId="0" borderId="1" xfId="1" applyNumberFormat="1" applyFont="1" applyFill="1" applyBorder="1" applyAlignment="1">
      <alignment horizontal="right" vertical="center"/>
    </xf>
    <xf numFmtId="41" fontId="5" fillId="0" borderId="1" xfId="1" applyFont="1" applyFill="1" applyBorder="1" applyAlignment="1">
      <alignment horizontal="center" vertical="center"/>
    </xf>
    <xf numFmtId="180" fontId="5" fillId="0" borderId="1" xfId="3" applyNumberFormat="1" applyFont="1" applyFill="1" applyBorder="1" applyAlignment="1">
      <alignment horizontal="center" vertical="center" shrinkToFit="1"/>
    </xf>
    <xf numFmtId="0" fontId="4" fillId="2" borderId="1" xfId="3" applyFont="1" applyFill="1" applyBorder="1" applyAlignment="1">
      <alignment horizontal="center" vertical="center"/>
    </xf>
    <xf numFmtId="177" fontId="4" fillId="2" borderId="1" xfId="3" applyNumberFormat="1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 shrinkToFit="1"/>
    </xf>
    <xf numFmtId="41" fontId="4" fillId="2" borderId="1" xfId="1" applyNumberFormat="1" applyFont="1" applyFill="1" applyBorder="1" applyAlignment="1">
      <alignment horizontal="right" vertical="center"/>
    </xf>
    <xf numFmtId="177" fontId="5" fillId="2" borderId="1" xfId="3" applyNumberFormat="1" applyFont="1" applyFill="1" applyBorder="1" applyAlignment="1">
      <alignment horizontal="center" vertical="center" shrinkToFit="1"/>
    </xf>
    <xf numFmtId="2" fontId="4" fillId="2" borderId="1" xfId="4" applyNumberFormat="1" applyFont="1" applyFill="1" applyBorder="1" applyAlignment="1">
      <alignment horizontal="center" vertical="center"/>
    </xf>
    <xf numFmtId="178" fontId="5" fillId="2" borderId="1" xfId="3" applyNumberFormat="1" applyFont="1" applyFill="1" applyBorder="1" applyAlignment="1">
      <alignment horizontal="center" vertical="center"/>
    </xf>
    <xf numFmtId="179" fontId="4" fillId="2" borderId="1" xfId="3" applyNumberFormat="1" applyFont="1" applyFill="1" applyBorder="1" applyAlignment="1">
      <alignment horizontal="center" vertical="center"/>
    </xf>
    <xf numFmtId="177" fontId="5" fillId="2" borderId="1" xfId="3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right" vertical="center"/>
    </xf>
    <xf numFmtId="180" fontId="5" fillId="2" borderId="1" xfId="3" applyNumberFormat="1" applyFont="1" applyFill="1" applyBorder="1" applyAlignment="1">
      <alignment horizontal="center" vertical="center" shrinkToFit="1"/>
    </xf>
    <xf numFmtId="176" fontId="5" fillId="0" borderId="1" xfId="3" applyNumberFormat="1" applyFont="1" applyFill="1" applyBorder="1" applyAlignment="1">
      <alignment horizontal="right" vertical="center" shrinkToFit="1"/>
    </xf>
    <xf numFmtId="176" fontId="4" fillId="2" borderId="1" xfId="1" applyNumberFormat="1" applyFont="1" applyFill="1" applyBorder="1" applyAlignment="1">
      <alignment horizontal="right" vertical="center"/>
    </xf>
    <xf numFmtId="176" fontId="5" fillId="2" borderId="1" xfId="3" applyNumberFormat="1" applyFont="1" applyFill="1" applyBorder="1" applyAlignment="1">
      <alignment horizontal="right" vertical="center" shrinkToFit="1"/>
    </xf>
    <xf numFmtId="176" fontId="5" fillId="0" borderId="4" xfId="3" applyNumberFormat="1" applyFont="1" applyFill="1" applyBorder="1" applyAlignment="1">
      <alignment horizontal="center" vertical="center" shrinkToFit="1"/>
    </xf>
    <xf numFmtId="176" fontId="5" fillId="0" borderId="1" xfId="3" applyNumberFormat="1" applyFont="1" applyFill="1" applyBorder="1" applyAlignment="1">
      <alignment horizontal="center" vertical="center" shrinkToFit="1"/>
    </xf>
    <xf numFmtId="176" fontId="5" fillId="2" borderId="4" xfId="3" applyNumberFormat="1" applyFont="1" applyFill="1" applyBorder="1" applyAlignment="1">
      <alignment horizontal="center" vertical="center" shrinkToFit="1"/>
    </xf>
    <xf numFmtId="176" fontId="5" fillId="2" borderId="1" xfId="3" applyNumberFormat="1" applyFont="1" applyFill="1" applyBorder="1" applyAlignment="1">
      <alignment horizontal="center" vertical="center" shrinkToFit="1"/>
    </xf>
    <xf numFmtId="179" fontId="5" fillId="0" borderId="1" xfId="3" applyNumberFormat="1" applyFont="1" applyFill="1" applyBorder="1" applyAlignment="1">
      <alignment horizontal="center" vertical="center"/>
    </xf>
    <xf numFmtId="179" fontId="5" fillId="2" borderId="1" xfId="3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/>
    </xf>
    <xf numFmtId="176" fontId="5" fillId="2" borderId="4" xfId="3" applyNumberFormat="1" applyFont="1" applyFill="1" applyBorder="1" applyAlignment="1">
      <alignment horizontal="right" vertical="center" shrinkToFit="1"/>
    </xf>
    <xf numFmtId="10" fontId="4" fillId="2" borderId="1" xfId="2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shrinkToFit="1"/>
    </xf>
    <xf numFmtId="177" fontId="5" fillId="0" borderId="1" xfId="3" applyNumberFormat="1" applyFont="1" applyFill="1" applyBorder="1" applyAlignment="1">
      <alignment horizontal="center" vertical="center" shrinkToFit="1"/>
    </xf>
    <xf numFmtId="178" fontId="5" fillId="0" borderId="1" xfId="3" applyNumberFormat="1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 shrinkToFit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1" xfId="3" applyFont="1" applyFill="1" applyBorder="1" applyAlignment="1">
      <alignment horizontal="center" vertical="center"/>
    </xf>
    <xf numFmtId="178" fontId="5" fillId="0" borderId="1" xfId="3" applyNumberFormat="1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177" fontId="5" fillId="0" borderId="1" xfId="3" applyNumberFormat="1" applyFont="1" applyFill="1" applyBorder="1" applyAlignment="1">
      <alignment horizontal="center" vertical="center" shrinkToFit="1"/>
    </xf>
    <xf numFmtId="0" fontId="7" fillId="0" borderId="0" xfId="3" applyFont="1" applyFill="1" applyAlignment="1">
      <alignment horizontal="center" vertical="center"/>
    </xf>
    <xf numFmtId="0" fontId="6" fillId="0" borderId="2" xfId="3" applyFont="1" applyFill="1" applyBorder="1" applyAlignment="1">
      <alignment horizontal="right" vertical="center"/>
    </xf>
    <xf numFmtId="0" fontId="4" fillId="0" borderId="1" xfId="3" applyFont="1" applyFill="1" applyBorder="1" applyAlignment="1">
      <alignment horizontal="center" vertical="center"/>
    </xf>
    <xf numFmtId="0" fontId="5" fillId="0" borderId="5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" xfId="0" applyFill="1" applyBorder="1" applyAlignment="1">
      <alignment vertical="center"/>
    </xf>
    <xf numFmtId="176" fontId="5" fillId="0" borderId="4" xfId="3" applyNumberFormat="1" applyFont="1" applyFill="1" applyBorder="1" applyAlignment="1">
      <alignment horizontal="right" vertical="center" shrinkToFit="1"/>
    </xf>
    <xf numFmtId="176" fontId="4" fillId="0" borderId="1" xfId="1" applyNumberFormat="1" applyFont="1" applyFill="1" applyBorder="1" applyAlignment="1">
      <alignment horizontal="right" vertical="center"/>
    </xf>
    <xf numFmtId="10" fontId="4" fillId="0" borderId="1" xfId="2" applyNumberFormat="1" applyFont="1" applyFill="1" applyBorder="1" applyAlignment="1">
      <alignment horizontal="center" vertical="center"/>
    </xf>
    <xf numFmtId="177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8" fontId="0" fillId="0" borderId="0" xfId="0" applyNumberFormat="1" applyFill="1" applyAlignment="1">
      <alignment horizontal="center" vertical="center"/>
    </xf>
    <xf numFmtId="178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right" vertical="center"/>
    </xf>
    <xf numFmtId="0" fontId="5" fillId="0" borderId="10" xfId="3" applyFont="1" applyFill="1" applyBorder="1" applyAlignment="1">
      <alignment horizontal="center" vertical="center"/>
    </xf>
    <xf numFmtId="0" fontId="5" fillId="0" borderId="11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shrinkToFit="1"/>
    </xf>
    <xf numFmtId="0" fontId="5" fillId="2" borderId="1" xfId="3" applyFont="1" applyFill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</cellXfs>
  <cellStyles count="11">
    <cellStyle name="백분율" xfId="2" builtinId="5"/>
    <cellStyle name="백분율 2" xfId="4"/>
    <cellStyle name="쉼표 [0]" xfId="1" builtinId="6"/>
    <cellStyle name="쉼표 [0] 2" xfId="5"/>
    <cellStyle name="쉼표 [0] 3" xfId="7"/>
    <cellStyle name="표준" xfId="0" builtinId="0"/>
    <cellStyle name="표준 2" xfId="3"/>
    <cellStyle name="표준 2 2" xfId="10"/>
    <cellStyle name="표준 2 3" xfId="8"/>
    <cellStyle name="표준 3" xfId="9"/>
    <cellStyle name="표준 4" xfId="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E88"/>
  <sheetViews>
    <sheetView tabSelected="1" topLeftCell="F19" zoomScale="40" zoomScaleNormal="40" workbookViewId="0">
      <selection activeCell="F19" sqref="A1:XFD1048576"/>
    </sheetView>
  </sheetViews>
  <sheetFormatPr defaultColWidth="3.625" defaultRowHeight="29.25" customHeight="1"/>
  <cols>
    <col min="1" max="1" width="5.625" style="57" customWidth="1"/>
    <col min="2" max="2" width="17.25" style="57" bestFit="1" customWidth="1"/>
    <col min="3" max="3" width="7.5" style="57" customWidth="1"/>
    <col min="4" max="4" width="9.25" style="57" bestFit="1" customWidth="1"/>
    <col min="5" max="5" width="18.625" style="57" bestFit="1" customWidth="1"/>
    <col min="6" max="6" width="33" style="57" bestFit="1" customWidth="1"/>
    <col min="7" max="8" width="77.625" style="57" bestFit="1" customWidth="1"/>
    <col min="9" max="9" width="50" style="57" customWidth="1"/>
    <col min="10" max="10" width="15.875" style="57" bestFit="1" customWidth="1"/>
    <col min="11" max="11" width="11" style="62" customWidth="1"/>
    <col min="12" max="12" width="45.75" style="63" customWidth="1"/>
    <col min="13" max="13" width="11" style="63" customWidth="1"/>
    <col min="14" max="14" width="16.75" style="63" customWidth="1"/>
    <col min="15" max="15" width="17.25" style="63" customWidth="1"/>
    <col min="16" max="16" width="27.25" style="63" customWidth="1"/>
    <col min="17" max="17" width="15.875" style="63" customWidth="1"/>
    <col min="18" max="18" width="13.5" style="64" customWidth="1"/>
    <col min="19" max="19" width="13.5" style="57" customWidth="1"/>
    <col min="20" max="20" width="9.25" style="62" customWidth="1"/>
    <col min="21" max="21" width="11" style="63" customWidth="1"/>
    <col min="22" max="22" width="30.125" style="63" customWidth="1"/>
    <col min="23" max="23" width="9.25" style="63" customWidth="1"/>
    <col min="24" max="24" width="13.5" style="63" customWidth="1"/>
    <col min="25" max="25" width="9.25" style="62" customWidth="1"/>
    <col min="26" max="26" width="29.625" style="57" customWidth="1"/>
    <col min="27" max="27" width="75.625" style="57" customWidth="1"/>
    <col min="28" max="28" width="13.875" style="63" customWidth="1"/>
    <col min="29" max="29" width="9.25" style="63" customWidth="1"/>
    <col min="30" max="32" width="9.375" style="63" customWidth="1"/>
    <col min="33" max="33" width="13.25" style="57" customWidth="1"/>
    <col min="34" max="34" width="25.125" style="57" customWidth="1"/>
    <col min="35" max="35" width="76.75" style="63" hidden="1" customWidth="1"/>
    <col min="36" max="36" width="9.25" style="65" hidden="1" customWidth="1"/>
    <col min="37" max="37" width="127" style="63" hidden="1" customWidth="1"/>
    <col min="38" max="38" width="19.625" style="57" hidden="1" customWidth="1"/>
    <col min="39" max="39" width="81.75" style="57" hidden="1" customWidth="1"/>
    <col min="40" max="40" width="11.375" style="66" hidden="1" customWidth="1"/>
    <col min="41" max="41" width="19.625" style="57" hidden="1" customWidth="1"/>
    <col min="42" max="42" width="16.375" style="57" customWidth="1"/>
    <col min="43" max="43" width="16.125" style="57" bestFit="1" customWidth="1"/>
    <col min="44" max="45" width="9.625" style="57" customWidth="1"/>
    <col min="46" max="46" width="9.25" style="62" customWidth="1"/>
    <col min="47" max="47" width="14.25" style="67" bestFit="1" customWidth="1"/>
    <col min="48" max="48" width="9.625" style="62" bestFit="1" customWidth="1"/>
    <col min="49" max="49" width="13" style="67" bestFit="1" customWidth="1"/>
    <col min="50" max="50" width="10.625" style="57" bestFit="1" customWidth="1"/>
    <col min="51" max="51" width="13" style="57" bestFit="1" customWidth="1"/>
    <col min="52" max="52" width="9.625" style="57" bestFit="1" customWidth="1"/>
    <col min="53" max="53" width="13" style="57" bestFit="1" customWidth="1"/>
    <col min="54" max="54" width="10.625" style="57" bestFit="1" customWidth="1"/>
    <col min="55" max="55" width="13" style="57" bestFit="1" customWidth="1"/>
    <col min="56" max="56" width="10.625" style="57" bestFit="1" customWidth="1"/>
    <col min="57" max="57" width="13" style="57" bestFit="1" customWidth="1"/>
    <col min="58" max="16384" width="3.625" style="57"/>
  </cols>
  <sheetData>
    <row r="1" spans="1:57" ht="29.25" customHeight="1">
      <c r="A1" s="48" t="s">
        <v>53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</row>
    <row r="2" spans="1:57" ht="29.25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</row>
    <row r="3" spans="1:57" ht="29.25" customHeight="1">
      <c r="A3" s="50" t="s">
        <v>1</v>
      </c>
      <c r="B3" s="51" t="s">
        <v>2</v>
      </c>
      <c r="C3" s="52"/>
      <c r="D3" s="53"/>
      <c r="E3" s="43" t="s">
        <v>3</v>
      </c>
      <c r="F3" s="43" t="s">
        <v>4</v>
      </c>
      <c r="G3" s="42" t="s">
        <v>5</v>
      </c>
      <c r="H3" s="42" t="s">
        <v>6</v>
      </c>
      <c r="I3" s="42"/>
      <c r="J3" s="42"/>
      <c r="K3" s="42" t="s">
        <v>7</v>
      </c>
      <c r="L3" s="42"/>
      <c r="M3" s="42"/>
      <c r="N3" s="42"/>
      <c r="O3" s="42"/>
      <c r="P3" s="42"/>
      <c r="Q3" s="42"/>
      <c r="R3" s="42"/>
      <c r="S3" s="42"/>
      <c r="T3" s="42"/>
      <c r="U3" s="42" t="s">
        <v>8</v>
      </c>
      <c r="V3" s="42"/>
      <c r="W3" s="42"/>
      <c r="X3" s="42"/>
      <c r="Y3" s="42"/>
      <c r="Z3" s="42" t="s">
        <v>9</v>
      </c>
      <c r="AA3" s="42"/>
      <c r="AB3" s="42"/>
      <c r="AC3" s="42"/>
      <c r="AD3" s="42"/>
      <c r="AE3" s="42"/>
      <c r="AF3" s="42"/>
      <c r="AG3" s="42"/>
      <c r="AH3" s="42"/>
      <c r="AI3" s="43" t="s">
        <v>10</v>
      </c>
      <c r="AJ3" s="43"/>
      <c r="AK3" s="43"/>
      <c r="AL3" s="43" t="s">
        <v>11</v>
      </c>
      <c r="AM3" s="43" t="s">
        <v>12</v>
      </c>
      <c r="AN3" s="43"/>
      <c r="AO3" s="43"/>
      <c r="AP3" s="43" t="s">
        <v>13</v>
      </c>
      <c r="AQ3" s="43" t="s">
        <v>14</v>
      </c>
      <c r="AR3" s="43"/>
      <c r="AS3" s="43"/>
      <c r="AT3" s="68" t="s">
        <v>15</v>
      </c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70"/>
    </row>
    <row r="4" spans="1:57" ht="29.25" customHeight="1">
      <c r="A4" s="50"/>
      <c r="B4" s="54"/>
      <c r="C4" s="55"/>
      <c r="D4" s="56"/>
      <c r="E4" s="43"/>
      <c r="F4" s="43"/>
      <c r="G4" s="42"/>
      <c r="H4" s="42"/>
      <c r="I4" s="42"/>
      <c r="J4" s="42"/>
      <c r="K4" s="47" t="s">
        <v>16</v>
      </c>
      <c r="L4" s="42" t="s">
        <v>17</v>
      </c>
      <c r="M4" s="42" t="s">
        <v>18</v>
      </c>
      <c r="N4" s="43" t="s">
        <v>19</v>
      </c>
      <c r="O4" s="43" t="s">
        <v>20</v>
      </c>
      <c r="P4" s="43" t="s">
        <v>21</v>
      </c>
      <c r="Q4" s="43" t="s">
        <v>22</v>
      </c>
      <c r="R4" s="45" t="s">
        <v>23</v>
      </c>
      <c r="S4" s="42" t="s">
        <v>24</v>
      </c>
      <c r="T4" s="47" t="s">
        <v>25</v>
      </c>
      <c r="U4" s="42" t="s">
        <v>26</v>
      </c>
      <c r="V4" s="42" t="s">
        <v>27</v>
      </c>
      <c r="W4" s="42"/>
      <c r="X4" s="42"/>
      <c r="Y4" s="42"/>
      <c r="Z4" s="42" t="s">
        <v>28</v>
      </c>
      <c r="AA4" s="42" t="s">
        <v>29</v>
      </c>
      <c r="AB4" s="42" t="s">
        <v>30</v>
      </c>
      <c r="AC4" s="42" t="s">
        <v>31</v>
      </c>
      <c r="AD4" s="42" t="s">
        <v>32</v>
      </c>
      <c r="AE4" s="42" t="s">
        <v>33</v>
      </c>
      <c r="AF4" s="42" t="s">
        <v>34</v>
      </c>
      <c r="AG4" s="42" t="s">
        <v>35</v>
      </c>
      <c r="AH4" s="41" t="s">
        <v>54</v>
      </c>
      <c r="AI4" s="43" t="s">
        <v>36</v>
      </c>
      <c r="AJ4" s="44" t="s">
        <v>37</v>
      </c>
      <c r="AK4" s="43" t="s">
        <v>38</v>
      </c>
      <c r="AL4" s="43"/>
      <c r="AM4" s="43" t="s">
        <v>36</v>
      </c>
      <c r="AN4" s="44" t="s">
        <v>37</v>
      </c>
      <c r="AO4" s="43" t="s">
        <v>55</v>
      </c>
      <c r="AP4" s="43"/>
      <c r="AQ4" s="43" t="s">
        <v>56</v>
      </c>
      <c r="AR4" s="43" t="s">
        <v>57</v>
      </c>
      <c r="AS4" s="43" t="s">
        <v>58</v>
      </c>
      <c r="AT4" s="43" t="s">
        <v>39</v>
      </c>
      <c r="AU4" s="43"/>
      <c r="AV4" s="43" t="s">
        <v>40</v>
      </c>
      <c r="AW4" s="43"/>
      <c r="AX4" s="76" t="s">
        <v>59</v>
      </c>
      <c r="AY4" s="77"/>
      <c r="AZ4" s="76" t="s">
        <v>60</v>
      </c>
      <c r="BA4" s="77"/>
      <c r="BB4" s="76" t="s">
        <v>61</v>
      </c>
      <c r="BC4" s="77"/>
      <c r="BD4" s="76" t="s">
        <v>62</v>
      </c>
      <c r="BE4" s="77"/>
    </row>
    <row r="5" spans="1:57" ht="29.25" customHeight="1">
      <c r="A5" s="50"/>
      <c r="B5" s="5" t="s">
        <v>41</v>
      </c>
      <c r="C5" s="5" t="s">
        <v>42</v>
      </c>
      <c r="D5" s="5" t="s">
        <v>63</v>
      </c>
      <c r="E5" s="43"/>
      <c r="F5" s="43"/>
      <c r="G5" s="42"/>
      <c r="H5" s="38" t="s">
        <v>43</v>
      </c>
      <c r="I5" s="38" t="s">
        <v>44</v>
      </c>
      <c r="J5" s="38" t="s">
        <v>45</v>
      </c>
      <c r="K5" s="47"/>
      <c r="L5" s="42"/>
      <c r="M5" s="42"/>
      <c r="N5" s="43"/>
      <c r="O5" s="43"/>
      <c r="P5" s="43"/>
      <c r="Q5" s="43"/>
      <c r="R5" s="46"/>
      <c r="S5" s="42"/>
      <c r="T5" s="47"/>
      <c r="U5" s="42"/>
      <c r="V5" s="38" t="s">
        <v>28</v>
      </c>
      <c r="W5" s="38" t="s">
        <v>46</v>
      </c>
      <c r="X5" s="38" t="s">
        <v>47</v>
      </c>
      <c r="Y5" s="39" t="s">
        <v>48</v>
      </c>
      <c r="Z5" s="42"/>
      <c r="AA5" s="42"/>
      <c r="AB5" s="42"/>
      <c r="AC5" s="42"/>
      <c r="AD5" s="42"/>
      <c r="AE5" s="42"/>
      <c r="AF5" s="42"/>
      <c r="AG5" s="42"/>
      <c r="AH5" s="42"/>
      <c r="AI5" s="43"/>
      <c r="AJ5" s="44"/>
      <c r="AK5" s="43"/>
      <c r="AL5" s="43"/>
      <c r="AM5" s="43"/>
      <c r="AN5" s="44"/>
      <c r="AO5" s="43"/>
      <c r="AP5" s="43"/>
      <c r="AQ5" s="43"/>
      <c r="AR5" s="43"/>
      <c r="AS5" s="43"/>
      <c r="AT5" s="4" t="s">
        <v>49</v>
      </c>
      <c r="AU5" s="3" t="s">
        <v>50</v>
      </c>
      <c r="AV5" s="4" t="s">
        <v>49</v>
      </c>
      <c r="AW5" s="3" t="s">
        <v>50</v>
      </c>
      <c r="AX5" s="4" t="s">
        <v>49</v>
      </c>
      <c r="AY5" s="3" t="s">
        <v>50</v>
      </c>
      <c r="AZ5" s="4" t="s">
        <v>49</v>
      </c>
      <c r="BA5" s="3" t="s">
        <v>50</v>
      </c>
      <c r="BB5" s="4" t="s">
        <v>49</v>
      </c>
      <c r="BC5" s="3" t="s">
        <v>50</v>
      </c>
      <c r="BD5" s="4" t="s">
        <v>49</v>
      </c>
      <c r="BE5" s="3" t="s">
        <v>50</v>
      </c>
    </row>
    <row r="6" spans="1:57" ht="29.25" customHeight="1">
      <c r="A6" s="37"/>
      <c r="B6" s="5"/>
      <c r="C6" s="5"/>
      <c r="D6" s="5"/>
      <c r="E6" s="5"/>
      <c r="F6" s="5"/>
      <c r="G6" s="38"/>
      <c r="H6" s="38"/>
      <c r="I6" s="38"/>
      <c r="J6" s="8">
        <f>SUM(J7:J99)</f>
        <v>2259069350</v>
      </c>
      <c r="K6" s="39"/>
      <c r="L6" s="38"/>
      <c r="M6" s="11"/>
      <c r="N6" s="5"/>
      <c r="O6" s="5"/>
      <c r="P6" s="5"/>
      <c r="Q6" s="5"/>
      <c r="R6" s="28"/>
      <c r="S6" s="29"/>
      <c r="T6" s="39"/>
      <c r="U6" s="38"/>
      <c r="V6" s="38"/>
      <c r="W6" s="38"/>
      <c r="X6" s="25"/>
      <c r="Y6" s="39"/>
      <c r="Z6" s="38"/>
      <c r="AA6" s="38"/>
      <c r="AB6" s="38"/>
      <c r="AC6" s="38"/>
      <c r="AD6" s="38"/>
      <c r="AE6" s="38"/>
      <c r="AF6" s="38"/>
      <c r="AG6" s="8">
        <f>SUM(AG7:AG99)</f>
        <v>2079531940</v>
      </c>
      <c r="AH6" s="2">
        <f t="shared" ref="AH6:AH30" si="0">SUM(AG6/J6)*100</f>
        <v>92.052594135722316</v>
      </c>
      <c r="AI6" s="5"/>
      <c r="AJ6" s="32"/>
      <c r="AK6" s="5"/>
      <c r="AL6" s="5"/>
      <c r="AM6" s="5"/>
      <c r="AN6" s="40"/>
      <c r="AO6" s="5"/>
      <c r="AP6" s="6"/>
      <c r="AQ6" s="5"/>
      <c r="AR6" s="5"/>
      <c r="AS6" s="5"/>
      <c r="AT6" s="4"/>
      <c r="AU6" s="3"/>
      <c r="AV6" s="4"/>
      <c r="AW6" s="3"/>
      <c r="AX6" s="58"/>
      <c r="AY6" s="58"/>
      <c r="AZ6" s="58"/>
      <c r="BA6" s="58"/>
      <c r="BB6" s="58"/>
      <c r="BC6" s="58"/>
      <c r="BD6" s="58"/>
      <c r="BE6" s="58"/>
    </row>
    <row r="7" spans="1:57" ht="29.25" customHeight="1">
      <c r="A7" s="12">
        <v>1</v>
      </c>
      <c r="B7" s="14" t="s">
        <v>64</v>
      </c>
      <c r="C7" s="14" t="s">
        <v>65</v>
      </c>
      <c r="D7" s="13">
        <v>42370</v>
      </c>
      <c r="E7" s="14" t="s">
        <v>66</v>
      </c>
      <c r="F7" s="14" t="s">
        <v>67</v>
      </c>
      <c r="G7" s="15" t="s">
        <v>68</v>
      </c>
      <c r="H7" s="15" t="str">
        <f>G7</f>
        <v>2016년도 한국만화영상진흥원 시설관리(시설, 경비, 미화) 용역</v>
      </c>
      <c r="I7" s="15" t="s">
        <v>69</v>
      </c>
      <c r="J7" s="16">
        <v>934560000</v>
      </c>
      <c r="K7" s="13">
        <v>42347</v>
      </c>
      <c r="L7" s="15" t="s">
        <v>70</v>
      </c>
      <c r="M7" s="24">
        <v>0.87744999999999995</v>
      </c>
      <c r="N7" s="14" t="s">
        <v>71</v>
      </c>
      <c r="O7" s="14" t="s">
        <v>72</v>
      </c>
      <c r="P7" s="14" t="s">
        <v>73</v>
      </c>
      <c r="Q7" s="14" t="s">
        <v>74</v>
      </c>
      <c r="R7" s="35">
        <f>J7</f>
        <v>934560000</v>
      </c>
      <c r="S7" s="26">
        <v>925628000</v>
      </c>
      <c r="T7" s="17">
        <v>42353</v>
      </c>
      <c r="U7" s="15">
        <v>735</v>
      </c>
      <c r="V7" s="15" t="s">
        <v>75</v>
      </c>
      <c r="W7" s="15" t="s">
        <v>76</v>
      </c>
      <c r="X7" s="26">
        <v>812312370</v>
      </c>
      <c r="Y7" s="17"/>
      <c r="Z7" s="15" t="s">
        <v>75</v>
      </c>
      <c r="AA7" s="14" t="s">
        <v>77</v>
      </c>
      <c r="AB7" s="15" t="s">
        <v>76</v>
      </c>
      <c r="AC7" s="15">
        <v>1</v>
      </c>
      <c r="AD7" s="13">
        <v>42370</v>
      </c>
      <c r="AE7" s="13">
        <v>42370</v>
      </c>
      <c r="AF7" s="13">
        <v>42735</v>
      </c>
      <c r="AG7" s="16">
        <v>812312370</v>
      </c>
      <c r="AH7" s="36">
        <f>SUM(AG7/S7)</f>
        <v>0.87757972965381337</v>
      </c>
      <c r="AI7" s="14"/>
      <c r="AJ7" s="33"/>
      <c r="AK7" s="14"/>
      <c r="AL7" s="14"/>
      <c r="AM7" s="14"/>
      <c r="AN7" s="19"/>
      <c r="AO7" s="14"/>
      <c r="AP7" s="23"/>
      <c r="AQ7" s="12" t="s">
        <v>78</v>
      </c>
      <c r="AR7" s="20"/>
      <c r="AS7" s="20"/>
      <c r="AT7" s="21"/>
      <c r="AU7" s="22"/>
      <c r="AV7" s="20"/>
      <c r="AW7" s="23"/>
      <c r="AX7" s="20">
        <v>42404</v>
      </c>
      <c r="AY7" s="23">
        <v>67692690</v>
      </c>
      <c r="AZ7" s="20">
        <v>42438</v>
      </c>
      <c r="BA7" s="23">
        <v>67692690</v>
      </c>
      <c r="BB7" s="20">
        <v>42465</v>
      </c>
      <c r="BC7" s="23">
        <v>67692690</v>
      </c>
      <c r="BD7" s="20"/>
      <c r="BE7" s="23"/>
    </row>
    <row r="8" spans="1:57" ht="29.25" customHeight="1">
      <c r="A8" s="12">
        <v>2</v>
      </c>
      <c r="B8" s="14" t="s">
        <v>64</v>
      </c>
      <c r="C8" s="14" t="s">
        <v>65</v>
      </c>
      <c r="D8" s="13">
        <v>42373</v>
      </c>
      <c r="E8" s="14" t="s">
        <v>66</v>
      </c>
      <c r="F8" s="14" t="s">
        <v>79</v>
      </c>
      <c r="G8" s="15" t="s">
        <v>80</v>
      </c>
      <c r="H8" s="15" t="str">
        <f t="shared" ref="H8:H41" si="1">G8</f>
        <v>2016년도 승강기 및 에스컬레이터 유지보수</v>
      </c>
      <c r="I8" s="15" t="s">
        <v>81</v>
      </c>
      <c r="J8" s="16">
        <v>10977120</v>
      </c>
      <c r="K8" s="17"/>
      <c r="L8" s="15"/>
      <c r="M8" s="24"/>
      <c r="N8" s="14"/>
      <c r="O8" s="14"/>
      <c r="P8" s="14"/>
      <c r="Q8" s="14"/>
      <c r="R8" s="30"/>
      <c r="S8" s="31"/>
      <c r="T8" s="17"/>
      <c r="U8" s="15"/>
      <c r="V8" s="15"/>
      <c r="W8" s="15"/>
      <c r="X8" s="27"/>
      <c r="Y8" s="17"/>
      <c r="Z8" s="15" t="s">
        <v>82</v>
      </c>
      <c r="AA8" s="14" t="s">
        <v>77</v>
      </c>
      <c r="AB8" s="15" t="s">
        <v>83</v>
      </c>
      <c r="AC8" s="15"/>
      <c r="AD8" s="13">
        <v>42373</v>
      </c>
      <c r="AE8" s="13">
        <v>42373</v>
      </c>
      <c r="AF8" s="13">
        <v>42735</v>
      </c>
      <c r="AG8" s="16">
        <v>10686720</v>
      </c>
      <c r="AH8" s="18">
        <f t="shared" si="0"/>
        <v>97.354497354497354</v>
      </c>
      <c r="AI8" s="14"/>
      <c r="AJ8" s="33"/>
      <c r="AK8" s="14"/>
      <c r="AL8" s="14"/>
      <c r="AM8" s="14"/>
      <c r="AN8" s="19"/>
      <c r="AO8" s="14"/>
      <c r="AP8" s="23"/>
      <c r="AQ8" s="12" t="s">
        <v>84</v>
      </c>
      <c r="AR8" s="20"/>
      <c r="AS8" s="20"/>
      <c r="AT8" s="21"/>
      <c r="AU8" s="22"/>
      <c r="AV8" s="20"/>
      <c r="AW8" s="23"/>
      <c r="AX8" s="20">
        <v>42404</v>
      </c>
      <c r="AY8" s="23">
        <v>890560</v>
      </c>
      <c r="AZ8" s="20">
        <v>42433</v>
      </c>
      <c r="BA8" s="23">
        <v>890560</v>
      </c>
      <c r="BB8" s="20">
        <v>42465</v>
      </c>
      <c r="BC8" s="23">
        <v>890560</v>
      </c>
      <c r="BD8" s="20"/>
      <c r="BE8" s="23"/>
    </row>
    <row r="9" spans="1:57" ht="29.25" customHeight="1">
      <c r="A9" s="37">
        <v>3</v>
      </c>
      <c r="B9" s="5" t="s">
        <v>85</v>
      </c>
      <c r="C9" s="5" t="s">
        <v>86</v>
      </c>
      <c r="D9" s="1">
        <v>42374</v>
      </c>
      <c r="E9" s="5" t="s">
        <v>66</v>
      </c>
      <c r="F9" s="5" t="s">
        <v>79</v>
      </c>
      <c r="G9" s="38" t="s">
        <v>87</v>
      </c>
      <c r="H9" s="38" t="str">
        <f>G9</f>
        <v>문화공감 3.0 카툰공감100 「시니어 만화교실」, 「만화시민기자양성교실」 운영 용역</v>
      </c>
      <c r="I9" s="38" t="s">
        <v>88</v>
      </c>
      <c r="J9" s="9">
        <v>20000000</v>
      </c>
      <c r="K9" s="39"/>
      <c r="L9" s="38"/>
      <c r="M9" s="11"/>
      <c r="N9" s="5"/>
      <c r="O9" s="5"/>
      <c r="P9" s="5"/>
      <c r="Q9" s="5"/>
      <c r="R9" s="28"/>
      <c r="S9" s="29"/>
      <c r="T9" s="39"/>
      <c r="U9" s="38"/>
      <c r="V9" s="38"/>
      <c r="W9" s="38"/>
      <c r="X9" s="25"/>
      <c r="Y9" s="39"/>
      <c r="Z9" s="38" t="s">
        <v>89</v>
      </c>
      <c r="AA9" s="5" t="s">
        <v>90</v>
      </c>
      <c r="AB9" s="38" t="s">
        <v>91</v>
      </c>
      <c r="AC9" s="38"/>
      <c r="AD9" s="1">
        <v>42376</v>
      </c>
      <c r="AE9" s="1">
        <v>42376</v>
      </c>
      <c r="AF9" s="1">
        <v>42490</v>
      </c>
      <c r="AG9" s="9">
        <v>19400000</v>
      </c>
      <c r="AH9" s="2">
        <f>SUM(AG9/J9)*100</f>
        <v>97</v>
      </c>
      <c r="AI9" s="5"/>
      <c r="AJ9" s="32"/>
      <c r="AK9" s="5"/>
      <c r="AL9" s="5"/>
      <c r="AM9" s="5"/>
      <c r="AN9" s="40"/>
      <c r="AO9" s="5"/>
      <c r="AP9" s="6"/>
      <c r="AQ9" s="37" t="str">
        <f t="shared" ref="AQ9:AQ13" si="2">C9</f>
        <v>안윤선</v>
      </c>
      <c r="AR9" s="7">
        <v>42489</v>
      </c>
      <c r="AS9" s="7">
        <v>42489</v>
      </c>
      <c r="AT9" s="4"/>
      <c r="AU9" s="10"/>
      <c r="AV9" s="7"/>
      <c r="AW9" s="6"/>
      <c r="AX9" s="58"/>
      <c r="AY9" s="58"/>
      <c r="AZ9" s="58"/>
      <c r="BA9" s="58"/>
      <c r="BB9" s="58"/>
      <c r="BC9" s="58"/>
      <c r="BD9" s="58"/>
      <c r="BE9" s="58"/>
    </row>
    <row r="10" spans="1:57" ht="29.25" customHeight="1">
      <c r="A10" s="37">
        <v>4</v>
      </c>
      <c r="B10" s="5" t="s">
        <v>92</v>
      </c>
      <c r="C10" s="5" t="s">
        <v>93</v>
      </c>
      <c r="D10" s="1">
        <v>42376</v>
      </c>
      <c r="E10" s="5" t="s">
        <v>66</v>
      </c>
      <c r="F10" s="5" t="s">
        <v>79</v>
      </c>
      <c r="G10" s="38" t="s">
        <v>94</v>
      </c>
      <c r="H10" s="38" t="str">
        <f>G10</f>
        <v xml:space="preserve">「Webtoon Playground」 전시미디어 콘텐츠 제작 용역 </v>
      </c>
      <c r="I10" s="38" t="s">
        <v>95</v>
      </c>
      <c r="J10" s="9">
        <v>12100000</v>
      </c>
      <c r="K10" s="39"/>
      <c r="L10" s="38"/>
      <c r="M10" s="11"/>
      <c r="N10" s="5"/>
      <c r="O10" s="5"/>
      <c r="P10" s="5"/>
      <c r="Q10" s="5"/>
      <c r="R10" s="28"/>
      <c r="S10" s="29"/>
      <c r="T10" s="39"/>
      <c r="U10" s="38"/>
      <c r="V10" s="38"/>
      <c r="W10" s="38"/>
      <c r="X10" s="25"/>
      <c r="Y10" s="39"/>
      <c r="Z10" s="38" t="s">
        <v>96</v>
      </c>
      <c r="AA10" s="5" t="s">
        <v>97</v>
      </c>
      <c r="AB10" s="38" t="s">
        <v>98</v>
      </c>
      <c r="AC10" s="38"/>
      <c r="AD10" s="1">
        <v>42377</v>
      </c>
      <c r="AE10" s="1">
        <v>42380</v>
      </c>
      <c r="AF10" s="1">
        <v>42400</v>
      </c>
      <c r="AG10" s="9">
        <v>11000000</v>
      </c>
      <c r="AH10" s="2">
        <f>SUM(AG10/J10)*100</f>
        <v>90.909090909090907</v>
      </c>
      <c r="AI10" s="5"/>
      <c r="AJ10" s="32"/>
      <c r="AK10" s="5"/>
      <c r="AL10" s="5"/>
      <c r="AM10" s="5"/>
      <c r="AN10" s="40"/>
      <c r="AO10" s="5"/>
      <c r="AP10" s="6"/>
      <c r="AQ10" s="37" t="str">
        <f t="shared" si="2"/>
        <v>박은주</v>
      </c>
      <c r="AR10" s="7">
        <v>42400</v>
      </c>
      <c r="AS10" s="7">
        <v>42404</v>
      </c>
      <c r="AT10" s="4"/>
      <c r="AU10" s="10"/>
      <c r="AV10" s="7">
        <v>42405</v>
      </c>
      <c r="AW10" s="6">
        <f>SUM(AG10-AU10)</f>
        <v>11000000</v>
      </c>
      <c r="AX10" s="58"/>
      <c r="AY10" s="58"/>
      <c r="AZ10" s="58"/>
      <c r="BA10" s="58"/>
      <c r="BB10" s="58"/>
      <c r="BC10" s="58"/>
      <c r="BD10" s="58"/>
      <c r="BE10" s="58"/>
    </row>
    <row r="11" spans="1:57" ht="29.25" customHeight="1">
      <c r="A11" s="37">
        <v>5</v>
      </c>
      <c r="B11" s="5" t="s">
        <v>92</v>
      </c>
      <c r="C11" s="5" t="s">
        <v>93</v>
      </c>
      <c r="D11" s="1">
        <v>42376</v>
      </c>
      <c r="E11" s="5" t="s">
        <v>66</v>
      </c>
      <c r="F11" s="5" t="s">
        <v>79</v>
      </c>
      <c r="G11" s="38" t="s">
        <v>99</v>
      </c>
      <c r="H11" s="38" t="str">
        <f>G11</f>
        <v>「Webtoon Playground」 전시 설치 용역</v>
      </c>
      <c r="I11" s="38" t="s">
        <v>100</v>
      </c>
      <c r="J11" s="9">
        <v>19800000</v>
      </c>
      <c r="K11" s="39"/>
      <c r="L11" s="38"/>
      <c r="M11" s="11"/>
      <c r="N11" s="5"/>
      <c r="O11" s="5"/>
      <c r="P11" s="5"/>
      <c r="Q11" s="5"/>
      <c r="R11" s="28"/>
      <c r="S11" s="29"/>
      <c r="T11" s="39"/>
      <c r="U11" s="38"/>
      <c r="V11" s="38"/>
      <c r="W11" s="38"/>
      <c r="X11" s="25"/>
      <c r="Y11" s="39"/>
      <c r="Z11" s="38" t="s">
        <v>101</v>
      </c>
      <c r="AA11" s="5" t="s">
        <v>102</v>
      </c>
      <c r="AB11" s="38" t="s">
        <v>103</v>
      </c>
      <c r="AC11" s="38"/>
      <c r="AD11" s="1">
        <v>42377</v>
      </c>
      <c r="AE11" s="1">
        <v>42380</v>
      </c>
      <c r="AF11" s="1">
        <v>42426</v>
      </c>
      <c r="AG11" s="9">
        <v>19500000</v>
      </c>
      <c r="AH11" s="2">
        <f>SUM(AG11/J11)*100</f>
        <v>98.484848484848484</v>
      </c>
      <c r="AI11" s="5"/>
      <c r="AJ11" s="32"/>
      <c r="AK11" s="5"/>
      <c r="AL11" s="5"/>
      <c r="AM11" s="5"/>
      <c r="AN11" s="40"/>
      <c r="AO11" s="5"/>
      <c r="AP11" s="6"/>
      <c r="AQ11" s="37" t="str">
        <f t="shared" si="2"/>
        <v>박은주</v>
      </c>
      <c r="AR11" s="7">
        <v>42426</v>
      </c>
      <c r="AS11" s="7">
        <v>42426</v>
      </c>
      <c r="AT11" s="4"/>
      <c r="AU11" s="10"/>
      <c r="AV11" s="7">
        <v>42433</v>
      </c>
      <c r="AW11" s="6">
        <f>SUM(AG11-AU11)</f>
        <v>19500000</v>
      </c>
      <c r="AX11" s="58"/>
      <c r="AY11" s="58"/>
      <c r="AZ11" s="58"/>
      <c r="BA11" s="58"/>
      <c r="BB11" s="58"/>
      <c r="BC11" s="58"/>
      <c r="BD11" s="58"/>
      <c r="BE11" s="58"/>
    </row>
    <row r="12" spans="1:57" ht="29.25" customHeight="1">
      <c r="A12" s="37">
        <v>6</v>
      </c>
      <c r="B12" s="5" t="s">
        <v>92</v>
      </c>
      <c r="C12" s="5" t="s">
        <v>93</v>
      </c>
      <c r="D12" s="1">
        <v>42376</v>
      </c>
      <c r="E12" s="5" t="s">
        <v>66</v>
      </c>
      <c r="F12" s="5" t="s">
        <v>79</v>
      </c>
      <c r="G12" s="38" t="s">
        <v>104</v>
      </c>
      <c r="H12" s="38" t="str">
        <f>G12</f>
        <v>「Webtoon Playground」 홍보물 제작 용역</v>
      </c>
      <c r="I12" s="38" t="s">
        <v>105</v>
      </c>
      <c r="J12" s="9">
        <v>15950000</v>
      </c>
      <c r="K12" s="39"/>
      <c r="L12" s="38"/>
      <c r="M12" s="11"/>
      <c r="N12" s="5"/>
      <c r="O12" s="5"/>
      <c r="P12" s="5"/>
      <c r="Q12" s="5"/>
      <c r="R12" s="28"/>
      <c r="S12" s="29"/>
      <c r="T12" s="39"/>
      <c r="U12" s="38"/>
      <c r="V12" s="38"/>
      <c r="W12" s="38"/>
      <c r="X12" s="25"/>
      <c r="Y12" s="39"/>
      <c r="Z12" s="38" t="s">
        <v>106</v>
      </c>
      <c r="AA12" s="5" t="s">
        <v>107</v>
      </c>
      <c r="AB12" s="38" t="s">
        <v>108</v>
      </c>
      <c r="AC12" s="38"/>
      <c r="AD12" s="1">
        <v>42380</v>
      </c>
      <c r="AE12" s="1">
        <v>42380</v>
      </c>
      <c r="AF12" s="1">
        <v>42400</v>
      </c>
      <c r="AG12" s="9">
        <v>13500000</v>
      </c>
      <c r="AH12" s="2">
        <f>SUM(AG12/J12)*100</f>
        <v>84.639498432601883</v>
      </c>
      <c r="AI12" s="5"/>
      <c r="AJ12" s="32"/>
      <c r="AK12" s="5"/>
      <c r="AL12" s="5"/>
      <c r="AM12" s="5"/>
      <c r="AN12" s="40"/>
      <c r="AO12" s="5"/>
      <c r="AP12" s="6"/>
      <c r="AQ12" s="37" t="str">
        <f t="shared" si="2"/>
        <v>박은주</v>
      </c>
      <c r="AR12" s="7">
        <v>42400</v>
      </c>
      <c r="AS12" s="7">
        <v>42404</v>
      </c>
      <c r="AT12" s="4"/>
      <c r="AU12" s="10"/>
      <c r="AV12" s="7">
        <v>42405</v>
      </c>
      <c r="AW12" s="6">
        <f>SUM(AG12-AU12)</f>
        <v>13500000</v>
      </c>
      <c r="AX12" s="58"/>
      <c r="AY12" s="58"/>
      <c r="AZ12" s="58"/>
      <c r="BA12" s="58"/>
      <c r="BB12" s="58"/>
      <c r="BC12" s="58"/>
      <c r="BD12" s="58"/>
      <c r="BE12" s="58"/>
    </row>
    <row r="13" spans="1:57" ht="29.25" customHeight="1">
      <c r="A13" s="37">
        <v>7</v>
      </c>
      <c r="B13" s="5" t="s">
        <v>92</v>
      </c>
      <c r="C13" s="5" t="s">
        <v>93</v>
      </c>
      <c r="D13" s="1">
        <v>42376</v>
      </c>
      <c r="E13" s="5" t="s">
        <v>66</v>
      </c>
      <c r="F13" s="5" t="s">
        <v>79</v>
      </c>
      <c r="G13" s="38" t="s">
        <v>109</v>
      </c>
      <c r="H13" s="38" t="str">
        <f>G13</f>
        <v>「Webtoon Playground」 컨퍼런스 운용 용역</v>
      </c>
      <c r="I13" s="38" t="s">
        <v>110</v>
      </c>
      <c r="J13" s="9">
        <v>20040000</v>
      </c>
      <c r="K13" s="39"/>
      <c r="L13" s="38"/>
      <c r="M13" s="11"/>
      <c r="N13" s="5"/>
      <c r="O13" s="5"/>
      <c r="P13" s="5"/>
      <c r="Q13" s="5"/>
      <c r="R13" s="28"/>
      <c r="S13" s="29"/>
      <c r="T13" s="39"/>
      <c r="U13" s="38"/>
      <c r="V13" s="38"/>
      <c r="W13" s="38"/>
      <c r="X13" s="25"/>
      <c r="Y13" s="39"/>
      <c r="Z13" s="38" t="s">
        <v>111</v>
      </c>
      <c r="AA13" s="5" t="s">
        <v>112</v>
      </c>
      <c r="AB13" s="38" t="s">
        <v>113</v>
      </c>
      <c r="AC13" s="38"/>
      <c r="AD13" s="1">
        <v>42380</v>
      </c>
      <c r="AE13" s="1">
        <v>42380</v>
      </c>
      <c r="AF13" s="1">
        <v>42426</v>
      </c>
      <c r="AG13" s="9">
        <v>19000000</v>
      </c>
      <c r="AH13" s="2">
        <f>SUM(AG13/J13)*100</f>
        <v>94.810379241516955</v>
      </c>
      <c r="AI13" s="5"/>
      <c r="AJ13" s="32"/>
      <c r="AK13" s="5"/>
      <c r="AL13" s="5"/>
      <c r="AM13" s="5"/>
      <c r="AN13" s="40"/>
      <c r="AO13" s="5"/>
      <c r="AP13" s="6"/>
      <c r="AQ13" s="37" t="str">
        <f t="shared" si="2"/>
        <v>박은주</v>
      </c>
      <c r="AR13" s="7">
        <v>42426</v>
      </c>
      <c r="AS13" s="7">
        <v>42426</v>
      </c>
      <c r="AT13" s="4"/>
      <c r="AU13" s="10"/>
      <c r="AV13" s="7">
        <v>42433</v>
      </c>
      <c r="AW13" s="6">
        <f>SUM(AG13-AU13)</f>
        <v>19000000</v>
      </c>
      <c r="AX13" s="58"/>
      <c r="AY13" s="58"/>
      <c r="AZ13" s="58"/>
      <c r="BA13" s="58"/>
      <c r="BB13" s="58"/>
      <c r="BC13" s="58"/>
      <c r="BD13" s="58"/>
      <c r="BE13" s="58"/>
    </row>
    <row r="14" spans="1:57" ht="29.25" customHeight="1">
      <c r="A14" s="12">
        <v>8</v>
      </c>
      <c r="B14" s="14" t="s">
        <v>64</v>
      </c>
      <c r="C14" s="14" t="s">
        <v>65</v>
      </c>
      <c r="D14" s="13">
        <v>42374</v>
      </c>
      <c r="E14" s="14" t="s">
        <v>66</v>
      </c>
      <c r="F14" s="14" t="s">
        <v>114</v>
      </c>
      <c r="G14" s="15" t="s">
        <v>115</v>
      </c>
      <c r="H14" s="15" t="str">
        <f t="shared" si="1"/>
        <v>2016년도 정보통신시스템 유지보수 용역</v>
      </c>
      <c r="I14" s="15" t="s">
        <v>116</v>
      </c>
      <c r="J14" s="16">
        <v>15612000</v>
      </c>
      <c r="K14" s="17"/>
      <c r="L14" s="15"/>
      <c r="M14" s="24"/>
      <c r="N14" s="14"/>
      <c r="O14" s="14"/>
      <c r="P14" s="14"/>
      <c r="Q14" s="14"/>
      <c r="R14" s="30"/>
      <c r="S14" s="31"/>
      <c r="T14" s="17"/>
      <c r="U14" s="15"/>
      <c r="V14" s="15"/>
      <c r="W14" s="15"/>
      <c r="X14" s="27"/>
      <c r="Y14" s="17"/>
      <c r="Z14" s="15" t="s">
        <v>117</v>
      </c>
      <c r="AA14" s="14" t="s">
        <v>118</v>
      </c>
      <c r="AB14" s="15" t="s">
        <v>119</v>
      </c>
      <c r="AC14" s="15"/>
      <c r="AD14" s="13">
        <v>42381</v>
      </c>
      <c r="AE14" s="13">
        <v>42381</v>
      </c>
      <c r="AF14" s="13">
        <v>42735</v>
      </c>
      <c r="AG14" s="16">
        <v>14050000</v>
      </c>
      <c r="AH14" s="18">
        <f t="shared" si="0"/>
        <v>89.994875736612869</v>
      </c>
      <c r="AI14" s="14"/>
      <c r="AJ14" s="33"/>
      <c r="AK14" s="14"/>
      <c r="AL14" s="14"/>
      <c r="AM14" s="14"/>
      <c r="AN14" s="19"/>
      <c r="AO14" s="14"/>
      <c r="AP14" s="23"/>
      <c r="AQ14" s="12" t="s">
        <v>84</v>
      </c>
      <c r="AR14" s="20"/>
      <c r="AS14" s="20"/>
      <c r="AT14" s="21"/>
      <c r="AU14" s="22"/>
      <c r="AV14" s="20"/>
      <c r="AW14" s="23"/>
      <c r="AX14" s="20">
        <v>42404</v>
      </c>
      <c r="AY14" s="23">
        <v>1170830</v>
      </c>
      <c r="AZ14" s="20">
        <v>42431</v>
      </c>
      <c r="BA14" s="23">
        <v>1170830</v>
      </c>
      <c r="BB14" s="20">
        <v>42465</v>
      </c>
      <c r="BC14" s="23">
        <v>1170830</v>
      </c>
      <c r="BD14" s="20"/>
      <c r="BE14" s="23"/>
    </row>
    <row r="15" spans="1:57" ht="29.25" customHeight="1">
      <c r="A15" s="12">
        <v>9</v>
      </c>
      <c r="B15" s="14" t="s">
        <v>64</v>
      </c>
      <c r="C15" s="14" t="s">
        <v>78</v>
      </c>
      <c r="D15" s="13">
        <v>42374</v>
      </c>
      <c r="E15" s="14" t="s">
        <v>66</v>
      </c>
      <c r="F15" s="14" t="s">
        <v>120</v>
      </c>
      <c r="G15" s="15" t="s">
        <v>121</v>
      </c>
      <c r="H15" s="15" t="str">
        <f t="shared" si="1"/>
        <v>2016년도 통합홈페이지 유지보수 용역</v>
      </c>
      <c r="I15" s="15" t="s">
        <v>122</v>
      </c>
      <c r="J15" s="16">
        <v>12000000</v>
      </c>
      <c r="K15" s="17"/>
      <c r="L15" s="15"/>
      <c r="M15" s="24"/>
      <c r="N15" s="14"/>
      <c r="O15" s="14"/>
      <c r="P15" s="14"/>
      <c r="Q15" s="14"/>
      <c r="R15" s="30"/>
      <c r="S15" s="31"/>
      <c r="T15" s="17"/>
      <c r="U15" s="15"/>
      <c r="V15" s="15"/>
      <c r="W15" s="15"/>
      <c r="X15" s="27"/>
      <c r="Y15" s="17"/>
      <c r="Z15" s="15" t="s">
        <v>123</v>
      </c>
      <c r="AA15" s="14" t="s">
        <v>124</v>
      </c>
      <c r="AB15" s="15" t="s">
        <v>125</v>
      </c>
      <c r="AC15" s="15"/>
      <c r="AD15" s="13">
        <v>42381</v>
      </c>
      <c r="AE15" s="13">
        <v>42381</v>
      </c>
      <c r="AF15" s="13">
        <v>42735</v>
      </c>
      <c r="AG15" s="16">
        <v>11040000</v>
      </c>
      <c r="AH15" s="18">
        <f t="shared" si="0"/>
        <v>92</v>
      </c>
      <c r="AI15" s="14"/>
      <c r="AJ15" s="33"/>
      <c r="AK15" s="14"/>
      <c r="AL15" s="14"/>
      <c r="AM15" s="14"/>
      <c r="AN15" s="19"/>
      <c r="AO15" s="14"/>
      <c r="AP15" s="23"/>
      <c r="AQ15" s="12" t="str">
        <f t="shared" ref="AQ15:AQ30" si="3">C15</f>
        <v>이인철</v>
      </c>
      <c r="AR15" s="20"/>
      <c r="AS15" s="20"/>
      <c r="AT15" s="21"/>
      <c r="AU15" s="22"/>
      <c r="AV15" s="20"/>
      <c r="AW15" s="23"/>
      <c r="AX15" s="20">
        <v>42404</v>
      </c>
      <c r="AY15" s="23">
        <v>920000</v>
      </c>
      <c r="AZ15" s="20">
        <v>42431</v>
      </c>
      <c r="BA15" s="23">
        <v>920000</v>
      </c>
      <c r="BB15" s="20">
        <v>42465</v>
      </c>
      <c r="BC15" s="23">
        <v>920000</v>
      </c>
      <c r="BD15" s="20"/>
      <c r="BE15" s="23"/>
    </row>
    <row r="16" spans="1:57" ht="29.25" customHeight="1">
      <c r="A16" s="12">
        <v>10</v>
      </c>
      <c r="B16" s="14" t="s">
        <v>64</v>
      </c>
      <c r="C16" s="14" t="s">
        <v>78</v>
      </c>
      <c r="D16" s="13">
        <v>42374</v>
      </c>
      <c r="E16" s="14" t="s">
        <v>66</v>
      </c>
      <c r="F16" s="14" t="s">
        <v>120</v>
      </c>
      <c r="G16" s="15" t="s">
        <v>126</v>
      </c>
      <c r="H16" s="15" t="str">
        <f t="shared" si="1"/>
        <v>2016년도 그룹웨어 시스템 유지보수 용역</v>
      </c>
      <c r="I16" s="15" t="s">
        <v>127</v>
      </c>
      <c r="J16" s="16">
        <v>14400000</v>
      </c>
      <c r="K16" s="17"/>
      <c r="L16" s="15"/>
      <c r="M16" s="24"/>
      <c r="N16" s="14"/>
      <c r="O16" s="14"/>
      <c r="P16" s="14"/>
      <c r="Q16" s="14"/>
      <c r="R16" s="30"/>
      <c r="S16" s="31"/>
      <c r="T16" s="17"/>
      <c r="U16" s="15"/>
      <c r="V16" s="15"/>
      <c r="W16" s="15"/>
      <c r="X16" s="27"/>
      <c r="Y16" s="17"/>
      <c r="Z16" s="15" t="s">
        <v>128</v>
      </c>
      <c r="AA16" s="14" t="s">
        <v>129</v>
      </c>
      <c r="AB16" s="15" t="s">
        <v>130</v>
      </c>
      <c r="AC16" s="15"/>
      <c r="AD16" s="13">
        <v>42382</v>
      </c>
      <c r="AE16" s="13">
        <v>42382</v>
      </c>
      <c r="AF16" s="13">
        <v>42735</v>
      </c>
      <c r="AG16" s="16">
        <v>13536000</v>
      </c>
      <c r="AH16" s="18">
        <f t="shared" si="0"/>
        <v>94</v>
      </c>
      <c r="AI16" s="14"/>
      <c r="AJ16" s="33"/>
      <c r="AK16" s="14"/>
      <c r="AL16" s="14"/>
      <c r="AM16" s="14"/>
      <c r="AN16" s="19"/>
      <c r="AO16" s="14"/>
      <c r="AP16" s="23"/>
      <c r="AQ16" s="12" t="str">
        <f t="shared" si="3"/>
        <v>이인철</v>
      </c>
      <c r="AR16" s="20"/>
      <c r="AS16" s="20"/>
      <c r="AT16" s="21"/>
      <c r="AU16" s="22"/>
      <c r="AV16" s="20"/>
      <c r="AW16" s="23"/>
      <c r="AX16" s="20">
        <v>42404</v>
      </c>
      <c r="AY16" s="23">
        <v>1128000</v>
      </c>
      <c r="AZ16" s="20">
        <v>42438</v>
      </c>
      <c r="BA16" s="23">
        <v>1128000</v>
      </c>
      <c r="BB16" s="20">
        <v>42468</v>
      </c>
      <c r="BC16" s="23">
        <v>1128000</v>
      </c>
      <c r="BD16" s="20"/>
      <c r="BE16" s="23"/>
    </row>
    <row r="17" spans="1:57" ht="29.25" customHeight="1">
      <c r="A17" s="37">
        <v>11</v>
      </c>
      <c r="B17" s="5" t="s">
        <v>51</v>
      </c>
      <c r="C17" s="5" t="s">
        <v>131</v>
      </c>
      <c r="D17" s="1">
        <v>42380</v>
      </c>
      <c r="E17" s="5" t="s">
        <v>132</v>
      </c>
      <c r="F17" s="5" t="s">
        <v>79</v>
      </c>
      <c r="G17" s="38" t="s">
        <v>133</v>
      </c>
      <c r="H17" s="38" t="str">
        <f t="shared" si="1"/>
        <v>지역문화(만화, 애니) 콘텐츠 활용 만화문화상품(오르골) 제작</v>
      </c>
      <c r="I17" s="38" t="s">
        <v>134</v>
      </c>
      <c r="J17" s="9">
        <v>5220000</v>
      </c>
      <c r="K17" s="39"/>
      <c r="L17" s="38"/>
      <c r="M17" s="11"/>
      <c r="N17" s="5"/>
      <c r="O17" s="5"/>
      <c r="P17" s="5"/>
      <c r="Q17" s="5"/>
      <c r="R17" s="28"/>
      <c r="S17" s="29"/>
      <c r="T17" s="39"/>
      <c r="U17" s="38"/>
      <c r="V17" s="38"/>
      <c r="W17" s="38"/>
      <c r="X17" s="25"/>
      <c r="Y17" s="39"/>
      <c r="Z17" s="38" t="s">
        <v>135</v>
      </c>
      <c r="AA17" s="5" t="s">
        <v>136</v>
      </c>
      <c r="AB17" s="38" t="s">
        <v>137</v>
      </c>
      <c r="AC17" s="38"/>
      <c r="AD17" s="1">
        <v>42382</v>
      </c>
      <c r="AE17" s="1"/>
      <c r="AF17" s="1">
        <v>42419</v>
      </c>
      <c r="AG17" s="9">
        <v>4820000</v>
      </c>
      <c r="AH17" s="2">
        <f t="shared" si="0"/>
        <v>92.337164750957854</v>
      </c>
      <c r="AI17" s="5"/>
      <c r="AJ17" s="32"/>
      <c r="AK17" s="5"/>
      <c r="AL17" s="5"/>
      <c r="AM17" s="5"/>
      <c r="AN17" s="40"/>
      <c r="AO17" s="5"/>
      <c r="AP17" s="6"/>
      <c r="AQ17" s="37" t="str">
        <f t="shared" si="3"/>
        <v>배은영</v>
      </c>
      <c r="AR17" s="7">
        <v>42395</v>
      </c>
      <c r="AS17" s="7">
        <v>42395</v>
      </c>
      <c r="AT17" s="4"/>
      <c r="AU17" s="10"/>
      <c r="AV17" s="7">
        <v>42396</v>
      </c>
      <c r="AW17" s="6">
        <f t="shared" ref="AW17:AW23" si="4">SUM(AG17-AU17)</f>
        <v>4820000</v>
      </c>
      <c r="AX17" s="58"/>
      <c r="AY17" s="58"/>
      <c r="AZ17" s="58"/>
      <c r="BA17" s="58"/>
      <c r="BB17" s="58"/>
      <c r="BC17" s="58"/>
      <c r="BD17" s="58"/>
      <c r="BE17" s="58"/>
    </row>
    <row r="18" spans="1:57" ht="29.25" customHeight="1">
      <c r="A18" s="37">
        <v>12</v>
      </c>
      <c r="B18" s="5" t="s">
        <v>51</v>
      </c>
      <c r="C18" s="5" t="s">
        <v>131</v>
      </c>
      <c r="D18" s="1">
        <v>42380</v>
      </c>
      <c r="E18" s="5" t="s">
        <v>132</v>
      </c>
      <c r="F18" s="5" t="s">
        <v>79</v>
      </c>
      <c r="G18" s="38" t="s">
        <v>138</v>
      </c>
      <c r="H18" s="38" t="str">
        <f t="shared" si="1"/>
        <v>지역문화(만화, 애니) 콘텐츠 활용 만화문화상품(넥타이) 제작</v>
      </c>
      <c r="I18" s="38" t="s">
        <v>139</v>
      </c>
      <c r="J18" s="9">
        <v>8130000</v>
      </c>
      <c r="K18" s="39"/>
      <c r="L18" s="38"/>
      <c r="M18" s="11"/>
      <c r="N18" s="5"/>
      <c r="O18" s="5"/>
      <c r="P18" s="5"/>
      <c r="Q18" s="5"/>
      <c r="R18" s="28"/>
      <c r="S18" s="29"/>
      <c r="T18" s="39"/>
      <c r="U18" s="38"/>
      <c r="V18" s="38"/>
      <c r="W18" s="38"/>
      <c r="X18" s="25"/>
      <c r="Y18" s="39"/>
      <c r="Z18" s="38" t="s">
        <v>140</v>
      </c>
      <c r="AA18" s="5" t="s">
        <v>141</v>
      </c>
      <c r="AB18" s="38" t="s">
        <v>142</v>
      </c>
      <c r="AC18" s="38"/>
      <c r="AD18" s="1">
        <v>42383</v>
      </c>
      <c r="AE18" s="1"/>
      <c r="AF18" s="1">
        <v>42419</v>
      </c>
      <c r="AG18" s="9">
        <v>7909000</v>
      </c>
      <c r="AH18" s="2">
        <f t="shared" si="0"/>
        <v>97.281672816728175</v>
      </c>
      <c r="AI18" s="5"/>
      <c r="AJ18" s="32"/>
      <c r="AK18" s="5"/>
      <c r="AL18" s="5"/>
      <c r="AM18" s="5"/>
      <c r="AN18" s="40"/>
      <c r="AO18" s="5"/>
      <c r="AP18" s="6"/>
      <c r="AQ18" s="37" t="str">
        <f t="shared" si="3"/>
        <v>배은영</v>
      </c>
      <c r="AR18" s="7">
        <v>42419</v>
      </c>
      <c r="AS18" s="7">
        <v>42419</v>
      </c>
      <c r="AT18" s="4"/>
      <c r="AU18" s="10"/>
      <c r="AV18" s="7">
        <v>42422</v>
      </c>
      <c r="AW18" s="6">
        <f t="shared" si="4"/>
        <v>7909000</v>
      </c>
      <c r="AX18" s="58"/>
      <c r="AY18" s="58"/>
      <c r="AZ18" s="58"/>
      <c r="BA18" s="58"/>
      <c r="BB18" s="58"/>
      <c r="BC18" s="58"/>
      <c r="BD18" s="58"/>
      <c r="BE18" s="58"/>
    </row>
    <row r="19" spans="1:57" ht="29.25" customHeight="1">
      <c r="A19" s="37">
        <v>13</v>
      </c>
      <c r="B19" s="5" t="s">
        <v>143</v>
      </c>
      <c r="C19" s="5" t="s">
        <v>144</v>
      </c>
      <c r="D19" s="1">
        <v>42383</v>
      </c>
      <c r="E19" s="5" t="s">
        <v>132</v>
      </c>
      <c r="F19" s="5" t="s">
        <v>79</v>
      </c>
      <c r="G19" s="38" t="s">
        <v>145</v>
      </c>
      <c r="H19" s="38" t="str">
        <f t="shared" si="1"/>
        <v>문화부 방문(2106년 예산 및 사업 논의)에 따른 기념품 구입</v>
      </c>
      <c r="I19" s="38" t="s">
        <v>146</v>
      </c>
      <c r="J19" s="9">
        <v>130000</v>
      </c>
      <c r="K19" s="39"/>
      <c r="L19" s="38"/>
      <c r="M19" s="11"/>
      <c r="N19" s="5"/>
      <c r="O19" s="5"/>
      <c r="P19" s="5"/>
      <c r="Q19" s="5"/>
      <c r="R19" s="28"/>
      <c r="S19" s="29"/>
      <c r="T19" s="39"/>
      <c r="U19" s="38"/>
      <c r="V19" s="38"/>
      <c r="W19" s="38"/>
      <c r="X19" s="25"/>
      <c r="Y19" s="39"/>
      <c r="Z19" s="38" t="s">
        <v>147</v>
      </c>
      <c r="AA19" s="5" t="s">
        <v>148</v>
      </c>
      <c r="AB19" s="38" t="s">
        <v>149</v>
      </c>
      <c r="AC19" s="38"/>
      <c r="AD19" s="1">
        <v>42383</v>
      </c>
      <c r="AE19" s="1"/>
      <c r="AF19" s="1">
        <v>42383</v>
      </c>
      <c r="AG19" s="9">
        <v>117000</v>
      </c>
      <c r="AH19" s="2">
        <f t="shared" si="0"/>
        <v>90</v>
      </c>
      <c r="AI19" s="5"/>
      <c r="AJ19" s="32"/>
      <c r="AK19" s="5"/>
      <c r="AL19" s="5"/>
      <c r="AM19" s="5"/>
      <c r="AN19" s="40"/>
      <c r="AO19" s="5"/>
      <c r="AP19" s="6"/>
      <c r="AQ19" s="37" t="str">
        <f t="shared" si="3"/>
        <v>임설민</v>
      </c>
      <c r="AR19" s="7">
        <v>42383</v>
      </c>
      <c r="AS19" s="7">
        <v>42383</v>
      </c>
      <c r="AT19" s="4"/>
      <c r="AU19" s="10"/>
      <c r="AV19" s="7">
        <v>42391</v>
      </c>
      <c r="AW19" s="6">
        <f t="shared" si="4"/>
        <v>117000</v>
      </c>
      <c r="AX19" s="58"/>
      <c r="AY19" s="58"/>
      <c r="AZ19" s="58"/>
      <c r="BA19" s="58"/>
      <c r="BB19" s="58"/>
      <c r="BC19" s="58"/>
      <c r="BD19" s="58"/>
      <c r="BE19" s="58"/>
    </row>
    <row r="20" spans="1:57" ht="29.25" customHeight="1">
      <c r="A20" s="37">
        <v>14</v>
      </c>
      <c r="B20" s="5" t="s">
        <v>64</v>
      </c>
      <c r="C20" s="5" t="s">
        <v>65</v>
      </c>
      <c r="D20" s="1">
        <v>42384</v>
      </c>
      <c r="E20" s="5" t="s">
        <v>132</v>
      </c>
      <c r="F20" s="5" t="s">
        <v>79</v>
      </c>
      <c r="G20" s="38" t="s">
        <v>150</v>
      </c>
      <c r="H20" s="38" t="str">
        <f t="shared" si="1"/>
        <v>진흥원 기계실 졸리펌프 수리</v>
      </c>
      <c r="I20" s="38" t="s">
        <v>151</v>
      </c>
      <c r="J20" s="9">
        <v>73700</v>
      </c>
      <c r="K20" s="39"/>
      <c r="L20" s="38"/>
      <c r="M20" s="11"/>
      <c r="N20" s="5"/>
      <c r="O20" s="5"/>
      <c r="P20" s="5"/>
      <c r="Q20" s="5"/>
      <c r="R20" s="28"/>
      <c r="S20" s="29"/>
      <c r="T20" s="39"/>
      <c r="U20" s="38"/>
      <c r="V20" s="38"/>
      <c r="W20" s="38"/>
      <c r="X20" s="25"/>
      <c r="Y20" s="39"/>
      <c r="Z20" s="38" t="s">
        <v>152</v>
      </c>
      <c r="AA20" s="5" t="s">
        <v>153</v>
      </c>
      <c r="AB20" s="38" t="s">
        <v>154</v>
      </c>
      <c r="AC20" s="38"/>
      <c r="AD20" s="1">
        <v>42384</v>
      </c>
      <c r="AE20" s="1">
        <v>42387</v>
      </c>
      <c r="AF20" s="1">
        <v>42387</v>
      </c>
      <c r="AG20" s="9">
        <v>66000</v>
      </c>
      <c r="AH20" s="2">
        <f t="shared" si="0"/>
        <v>89.552238805970148</v>
      </c>
      <c r="AI20" s="5"/>
      <c r="AJ20" s="32"/>
      <c r="AK20" s="5"/>
      <c r="AL20" s="5"/>
      <c r="AM20" s="5"/>
      <c r="AN20" s="40"/>
      <c r="AO20" s="5"/>
      <c r="AP20" s="6"/>
      <c r="AQ20" s="37" t="str">
        <f t="shared" si="3"/>
        <v>최중국</v>
      </c>
      <c r="AR20" s="7">
        <v>42387</v>
      </c>
      <c r="AS20" s="7">
        <v>42387</v>
      </c>
      <c r="AT20" s="4"/>
      <c r="AU20" s="10"/>
      <c r="AV20" s="7">
        <v>42396</v>
      </c>
      <c r="AW20" s="6">
        <f>SUM(AG20-AU20)</f>
        <v>66000</v>
      </c>
      <c r="AX20" s="58"/>
      <c r="AY20" s="58"/>
      <c r="AZ20" s="58"/>
      <c r="BA20" s="58"/>
      <c r="BB20" s="58"/>
      <c r="BC20" s="58"/>
      <c r="BD20" s="58"/>
      <c r="BE20" s="58"/>
    </row>
    <row r="21" spans="1:57" ht="29.25" customHeight="1">
      <c r="A21" s="12">
        <v>15</v>
      </c>
      <c r="B21" s="14" t="s">
        <v>64</v>
      </c>
      <c r="C21" s="14" t="s">
        <v>78</v>
      </c>
      <c r="D21" s="13">
        <v>42388</v>
      </c>
      <c r="E21" s="14" t="s">
        <v>66</v>
      </c>
      <c r="F21" s="14" t="s">
        <v>79</v>
      </c>
      <c r="G21" s="15" t="s">
        <v>155</v>
      </c>
      <c r="H21" s="15" t="str">
        <f>G21</f>
        <v>2016년도 업무용 PC 유비조수 용역</v>
      </c>
      <c r="I21" s="15" t="s">
        <v>156</v>
      </c>
      <c r="J21" s="16">
        <v>9856000</v>
      </c>
      <c r="K21" s="17"/>
      <c r="L21" s="15"/>
      <c r="M21" s="24"/>
      <c r="N21" s="14"/>
      <c r="O21" s="14"/>
      <c r="P21" s="14"/>
      <c r="Q21" s="14"/>
      <c r="R21" s="30"/>
      <c r="S21" s="31"/>
      <c r="T21" s="17"/>
      <c r="U21" s="15"/>
      <c r="V21" s="15"/>
      <c r="W21" s="15"/>
      <c r="X21" s="27"/>
      <c r="Y21" s="17"/>
      <c r="Z21" s="15" t="s">
        <v>157</v>
      </c>
      <c r="AA21" s="14" t="s">
        <v>158</v>
      </c>
      <c r="AB21" s="15" t="s">
        <v>159</v>
      </c>
      <c r="AC21" s="15"/>
      <c r="AD21" s="13">
        <v>42384</v>
      </c>
      <c r="AE21" s="13">
        <v>42391</v>
      </c>
      <c r="AF21" s="13">
        <v>42735</v>
      </c>
      <c r="AG21" s="16">
        <v>8800000</v>
      </c>
      <c r="AH21" s="18">
        <f t="shared" si="0"/>
        <v>89.285714285714292</v>
      </c>
      <c r="AI21" s="14"/>
      <c r="AJ21" s="33"/>
      <c r="AK21" s="14"/>
      <c r="AL21" s="14"/>
      <c r="AM21" s="14"/>
      <c r="AN21" s="19"/>
      <c r="AO21" s="14"/>
      <c r="AP21" s="23"/>
      <c r="AQ21" s="12" t="s">
        <v>84</v>
      </c>
      <c r="AR21" s="20"/>
      <c r="AS21" s="20"/>
      <c r="AT21" s="21"/>
      <c r="AU21" s="22"/>
      <c r="AV21" s="20"/>
      <c r="AW21" s="23"/>
      <c r="AX21" s="20">
        <v>42438</v>
      </c>
      <c r="AY21" s="23">
        <v>800000</v>
      </c>
      <c r="AZ21" s="20">
        <v>42465</v>
      </c>
      <c r="BA21" s="23">
        <v>800000</v>
      </c>
      <c r="BB21" s="20"/>
      <c r="BC21" s="23"/>
      <c r="BD21" s="20"/>
      <c r="BE21" s="23"/>
    </row>
    <row r="22" spans="1:57" ht="29.25" customHeight="1">
      <c r="A22" s="37">
        <v>16</v>
      </c>
      <c r="B22" s="5" t="s">
        <v>85</v>
      </c>
      <c r="C22" s="5" t="s">
        <v>86</v>
      </c>
      <c r="D22" s="1">
        <v>42382</v>
      </c>
      <c r="E22" s="5" t="s">
        <v>66</v>
      </c>
      <c r="F22" s="5" t="s">
        <v>79</v>
      </c>
      <c r="G22" s="38" t="s">
        <v>160</v>
      </c>
      <c r="H22" s="38" t="str">
        <f>G22</f>
        <v>꿈의 학교 교육 운영을 위한 3D프린터 용 모델링 제작 용역</v>
      </c>
      <c r="I22" s="38" t="s">
        <v>161</v>
      </c>
      <c r="J22" s="9">
        <v>6600000</v>
      </c>
      <c r="K22" s="39"/>
      <c r="L22" s="38"/>
      <c r="M22" s="11"/>
      <c r="N22" s="5"/>
      <c r="O22" s="5"/>
      <c r="P22" s="5"/>
      <c r="Q22" s="5"/>
      <c r="R22" s="28"/>
      <c r="S22" s="29"/>
      <c r="T22" s="39"/>
      <c r="U22" s="38"/>
      <c r="V22" s="38"/>
      <c r="W22" s="38"/>
      <c r="X22" s="25"/>
      <c r="Y22" s="39"/>
      <c r="Z22" s="38" t="s">
        <v>162</v>
      </c>
      <c r="AA22" s="5" t="s">
        <v>163</v>
      </c>
      <c r="AB22" s="38" t="s">
        <v>164</v>
      </c>
      <c r="AC22" s="38"/>
      <c r="AD22" s="1">
        <v>42387</v>
      </c>
      <c r="AE22" s="1">
        <v>42387</v>
      </c>
      <c r="AF22" s="1">
        <v>42394</v>
      </c>
      <c r="AG22" s="9">
        <v>6000000</v>
      </c>
      <c r="AH22" s="2">
        <f>SUM(AG22/J22)*100</f>
        <v>90.909090909090907</v>
      </c>
      <c r="AI22" s="5"/>
      <c r="AJ22" s="32"/>
      <c r="AK22" s="5"/>
      <c r="AL22" s="5"/>
      <c r="AM22" s="5"/>
      <c r="AN22" s="40"/>
      <c r="AO22" s="5"/>
      <c r="AP22" s="6"/>
      <c r="AQ22" s="37" t="str">
        <f t="shared" ref="AQ22:AQ23" si="5">C22</f>
        <v>안윤선</v>
      </c>
      <c r="AR22" s="7">
        <v>42389</v>
      </c>
      <c r="AS22" s="7">
        <v>42389</v>
      </c>
      <c r="AT22" s="4"/>
      <c r="AU22" s="10"/>
      <c r="AV22" s="7">
        <v>42396</v>
      </c>
      <c r="AW22" s="6">
        <f>SUM(AG22-AU22)</f>
        <v>6000000</v>
      </c>
      <c r="AX22" s="58"/>
      <c r="AY22" s="58"/>
      <c r="AZ22" s="58"/>
      <c r="BA22" s="58"/>
      <c r="BB22" s="58"/>
      <c r="BC22" s="58"/>
      <c r="BD22" s="58"/>
      <c r="BE22" s="58"/>
    </row>
    <row r="23" spans="1:57" ht="29.25" customHeight="1">
      <c r="A23" s="37">
        <v>17</v>
      </c>
      <c r="B23" s="5" t="s">
        <v>51</v>
      </c>
      <c r="C23" s="5" t="s">
        <v>165</v>
      </c>
      <c r="D23" s="1">
        <v>42383</v>
      </c>
      <c r="E23" s="5" t="s">
        <v>132</v>
      </c>
      <c r="F23" s="5" t="s">
        <v>166</v>
      </c>
      <c r="G23" s="38" t="s">
        <v>167</v>
      </c>
      <c r="H23" s="38" t="str">
        <f t="shared" si="1"/>
        <v>만화도시 공간특화 및 홍보를 위한 만화포토존 제작 설치</v>
      </c>
      <c r="I23" s="38" t="s">
        <v>168</v>
      </c>
      <c r="J23" s="9">
        <v>10090000</v>
      </c>
      <c r="K23" s="39"/>
      <c r="L23" s="38"/>
      <c r="M23" s="11"/>
      <c r="N23" s="5"/>
      <c r="O23" s="5"/>
      <c r="P23" s="5"/>
      <c r="Q23" s="5"/>
      <c r="R23" s="28"/>
      <c r="S23" s="29"/>
      <c r="T23" s="39"/>
      <c r="U23" s="38"/>
      <c r="V23" s="38"/>
      <c r="W23" s="38"/>
      <c r="X23" s="25"/>
      <c r="Y23" s="39"/>
      <c r="Z23" s="38" t="s">
        <v>169</v>
      </c>
      <c r="AA23" s="5" t="s">
        <v>170</v>
      </c>
      <c r="AB23" s="38" t="s">
        <v>171</v>
      </c>
      <c r="AC23" s="38"/>
      <c r="AD23" s="1">
        <v>42387</v>
      </c>
      <c r="AE23" s="1"/>
      <c r="AF23" s="1">
        <v>42420</v>
      </c>
      <c r="AG23" s="9">
        <v>10000000</v>
      </c>
      <c r="AH23" s="2">
        <f t="shared" ref="AH23" si="6">SUM(AG23/J23)*100</f>
        <v>99.108027750247771</v>
      </c>
      <c r="AI23" s="5"/>
      <c r="AJ23" s="32"/>
      <c r="AK23" s="5"/>
      <c r="AL23" s="5"/>
      <c r="AM23" s="5"/>
      <c r="AN23" s="40"/>
      <c r="AO23" s="5"/>
      <c r="AP23" s="6"/>
      <c r="AQ23" s="37" t="str">
        <f t="shared" si="5"/>
        <v>손은양</v>
      </c>
      <c r="AR23" s="7">
        <v>42405</v>
      </c>
      <c r="AS23" s="7">
        <v>42411</v>
      </c>
      <c r="AT23" s="4"/>
      <c r="AU23" s="10"/>
      <c r="AV23" s="7">
        <v>42412</v>
      </c>
      <c r="AW23" s="6">
        <f t="shared" si="4"/>
        <v>10000000</v>
      </c>
      <c r="AX23" s="58"/>
      <c r="AY23" s="58"/>
      <c r="AZ23" s="58"/>
      <c r="BA23" s="58"/>
      <c r="BB23" s="58"/>
      <c r="BC23" s="58"/>
      <c r="BD23" s="58"/>
      <c r="BE23" s="58"/>
    </row>
    <row r="24" spans="1:57" ht="29.25" customHeight="1">
      <c r="A24" s="37">
        <v>18</v>
      </c>
      <c r="B24" s="5" t="s">
        <v>51</v>
      </c>
      <c r="C24" s="5" t="s">
        <v>172</v>
      </c>
      <c r="D24" s="1">
        <v>42384</v>
      </c>
      <c r="E24" s="5" t="s">
        <v>66</v>
      </c>
      <c r="F24" s="5" t="s">
        <v>79</v>
      </c>
      <c r="G24" s="38" t="s">
        <v>173</v>
      </c>
      <c r="H24" s="38" t="str">
        <f t="shared" si="1"/>
        <v>만화졸업앨범 캐리커쳐 국회 전시 용역</v>
      </c>
      <c r="I24" s="38" t="s">
        <v>100</v>
      </c>
      <c r="J24" s="9">
        <v>2596000</v>
      </c>
      <c r="K24" s="39"/>
      <c r="L24" s="38"/>
      <c r="M24" s="11"/>
      <c r="N24" s="5"/>
      <c r="O24" s="5"/>
      <c r="P24" s="5"/>
      <c r="Q24" s="5"/>
      <c r="R24" s="28"/>
      <c r="S24" s="29"/>
      <c r="T24" s="39"/>
      <c r="U24" s="38"/>
      <c r="V24" s="38"/>
      <c r="W24" s="38"/>
      <c r="X24" s="25"/>
      <c r="Y24" s="39"/>
      <c r="Z24" s="38" t="s">
        <v>174</v>
      </c>
      <c r="AA24" s="5" t="s">
        <v>175</v>
      </c>
      <c r="AB24" s="38" t="s">
        <v>176</v>
      </c>
      <c r="AC24" s="38"/>
      <c r="AD24" s="1">
        <v>42387</v>
      </c>
      <c r="AE24" s="1">
        <v>42387</v>
      </c>
      <c r="AF24" s="1">
        <v>42412</v>
      </c>
      <c r="AG24" s="9">
        <v>2497000</v>
      </c>
      <c r="AH24" s="2">
        <f t="shared" si="0"/>
        <v>96.186440677966104</v>
      </c>
      <c r="AI24" s="5"/>
      <c r="AJ24" s="32"/>
      <c r="AK24" s="5"/>
      <c r="AL24" s="5"/>
      <c r="AM24" s="5"/>
      <c r="AN24" s="40"/>
      <c r="AO24" s="5"/>
      <c r="AP24" s="6"/>
      <c r="AQ24" s="37" t="str">
        <f t="shared" si="3"/>
        <v>이소현</v>
      </c>
      <c r="AR24" s="7">
        <v>42403</v>
      </c>
      <c r="AS24" s="7">
        <v>42404</v>
      </c>
      <c r="AT24" s="4"/>
      <c r="AU24" s="10"/>
      <c r="AV24" s="7">
        <v>42405</v>
      </c>
      <c r="AW24" s="6">
        <f>SUM(AG24-AU24)</f>
        <v>2497000</v>
      </c>
      <c r="AX24" s="58"/>
      <c r="AY24" s="58"/>
      <c r="AZ24" s="58"/>
      <c r="BA24" s="58"/>
      <c r="BB24" s="58"/>
      <c r="BC24" s="58"/>
      <c r="BD24" s="58"/>
      <c r="BE24" s="58"/>
    </row>
    <row r="25" spans="1:57" ht="29.25" customHeight="1">
      <c r="A25" s="37">
        <v>19</v>
      </c>
      <c r="B25" s="5" t="s">
        <v>177</v>
      </c>
      <c r="C25" s="5" t="s">
        <v>178</v>
      </c>
      <c r="D25" s="1">
        <v>42384</v>
      </c>
      <c r="E25" s="5" t="s">
        <v>66</v>
      </c>
      <c r="F25" s="5" t="s">
        <v>166</v>
      </c>
      <c r="G25" s="38" t="s">
        <v>179</v>
      </c>
      <c r="H25" s="38" t="str">
        <f t="shared" si="1"/>
        <v>만화도서관 도서관리 프로그램 유지보수</v>
      </c>
      <c r="I25" s="38" t="s">
        <v>180</v>
      </c>
      <c r="J25" s="9">
        <v>1800000</v>
      </c>
      <c r="K25" s="39"/>
      <c r="L25" s="38"/>
      <c r="M25" s="11"/>
      <c r="N25" s="5"/>
      <c r="O25" s="5"/>
      <c r="P25" s="5"/>
      <c r="Q25" s="5"/>
      <c r="R25" s="28"/>
      <c r="S25" s="29"/>
      <c r="T25" s="39"/>
      <c r="U25" s="38"/>
      <c r="V25" s="38"/>
      <c r="W25" s="38"/>
      <c r="X25" s="25"/>
      <c r="Y25" s="39"/>
      <c r="Z25" s="38" t="s">
        <v>181</v>
      </c>
      <c r="AA25" s="5" t="s">
        <v>182</v>
      </c>
      <c r="AB25" s="38" t="s">
        <v>183</v>
      </c>
      <c r="AC25" s="38"/>
      <c r="AD25" s="1">
        <v>42388</v>
      </c>
      <c r="AE25" s="1">
        <v>42388</v>
      </c>
      <c r="AF25" s="1">
        <v>42429</v>
      </c>
      <c r="AG25" s="9">
        <v>1710000</v>
      </c>
      <c r="AH25" s="2">
        <f t="shared" si="0"/>
        <v>95</v>
      </c>
      <c r="AI25" s="5"/>
      <c r="AJ25" s="32"/>
      <c r="AK25" s="5"/>
      <c r="AL25" s="5"/>
      <c r="AM25" s="5"/>
      <c r="AN25" s="40"/>
      <c r="AO25" s="5"/>
      <c r="AP25" s="6"/>
      <c r="AQ25" s="37" t="str">
        <f t="shared" si="3"/>
        <v>김연희</v>
      </c>
      <c r="AR25" s="7">
        <v>42429</v>
      </c>
      <c r="AS25" s="7">
        <v>42429</v>
      </c>
      <c r="AT25" s="4"/>
      <c r="AU25" s="10"/>
      <c r="AV25" s="7">
        <v>42429</v>
      </c>
      <c r="AW25" s="6">
        <f>SUM(AG25-AU25)</f>
        <v>1710000</v>
      </c>
      <c r="AX25" s="58"/>
      <c r="AY25" s="58"/>
      <c r="AZ25" s="58"/>
      <c r="BA25" s="58"/>
      <c r="BB25" s="58"/>
      <c r="BC25" s="58"/>
      <c r="BD25" s="58"/>
      <c r="BE25" s="58"/>
    </row>
    <row r="26" spans="1:57" ht="29.25" customHeight="1">
      <c r="A26" s="37">
        <v>20</v>
      </c>
      <c r="B26" s="5" t="s">
        <v>85</v>
      </c>
      <c r="C26" s="5" t="s">
        <v>184</v>
      </c>
      <c r="D26" s="1">
        <v>42388</v>
      </c>
      <c r="E26" s="5" t="s">
        <v>132</v>
      </c>
      <c r="F26" s="5" t="s">
        <v>79</v>
      </c>
      <c r="G26" s="38" t="s">
        <v>185</v>
      </c>
      <c r="H26" s="38" t="str">
        <f t="shared" si="1"/>
        <v>[나도만화가]체험용지 제작</v>
      </c>
      <c r="I26" s="38" t="s">
        <v>186</v>
      </c>
      <c r="J26" s="9">
        <v>2477000</v>
      </c>
      <c r="K26" s="39"/>
      <c r="L26" s="38"/>
      <c r="M26" s="11"/>
      <c r="N26" s="5"/>
      <c r="O26" s="5"/>
      <c r="P26" s="5"/>
      <c r="Q26" s="5"/>
      <c r="R26" s="28"/>
      <c r="S26" s="29"/>
      <c r="T26" s="39"/>
      <c r="U26" s="38"/>
      <c r="V26" s="38"/>
      <c r="W26" s="38"/>
      <c r="X26" s="25"/>
      <c r="Y26" s="39"/>
      <c r="Z26" s="38" t="s">
        <v>187</v>
      </c>
      <c r="AA26" s="5" t="s">
        <v>188</v>
      </c>
      <c r="AB26" s="38" t="s">
        <v>189</v>
      </c>
      <c r="AC26" s="38"/>
      <c r="AD26" s="1">
        <v>42389</v>
      </c>
      <c r="AE26" s="1"/>
      <c r="AF26" s="1">
        <v>42398</v>
      </c>
      <c r="AG26" s="9">
        <v>2248000</v>
      </c>
      <c r="AH26" s="2">
        <f t="shared" si="0"/>
        <v>90.754945498587006</v>
      </c>
      <c r="AI26" s="5"/>
      <c r="AJ26" s="32"/>
      <c r="AK26" s="5"/>
      <c r="AL26" s="5"/>
      <c r="AM26" s="5"/>
      <c r="AN26" s="40"/>
      <c r="AO26" s="5"/>
      <c r="AP26" s="6"/>
      <c r="AQ26" s="37" t="str">
        <f t="shared" si="3"/>
        <v>방희정</v>
      </c>
      <c r="AR26" s="7">
        <v>42390</v>
      </c>
      <c r="AS26" s="7">
        <v>42390</v>
      </c>
      <c r="AT26" s="4"/>
      <c r="AU26" s="10"/>
      <c r="AV26" s="7">
        <v>42404</v>
      </c>
      <c r="AW26" s="6">
        <f t="shared" ref="AW26:AW50" si="7">SUM(AG26-AU26)</f>
        <v>2248000</v>
      </c>
      <c r="AX26" s="58"/>
      <c r="AY26" s="58"/>
      <c r="AZ26" s="58"/>
      <c r="BA26" s="58"/>
      <c r="BB26" s="58"/>
      <c r="BC26" s="58"/>
      <c r="BD26" s="58"/>
      <c r="BE26" s="58"/>
    </row>
    <row r="27" spans="1:57" ht="29.25" customHeight="1">
      <c r="A27" s="37">
        <v>21</v>
      </c>
      <c r="B27" s="5" t="s">
        <v>85</v>
      </c>
      <c r="C27" s="5" t="s">
        <v>190</v>
      </c>
      <c r="D27" s="1">
        <v>42389</v>
      </c>
      <c r="E27" s="5" t="s">
        <v>66</v>
      </c>
      <c r="F27" s="5" t="s">
        <v>79</v>
      </c>
      <c r="G27" s="38" t="s">
        <v>191</v>
      </c>
      <c r="H27" s="38" t="str">
        <f t="shared" si="1"/>
        <v>롯데백화점 중동점&lt;우리동네 만화방&gt; 순회전시 물품 운송</v>
      </c>
      <c r="I27" s="38" t="s">
        <v>192</v>
      </c>
      <c r="J27" s="9">
        <v>66000</v>
      </c>
      <c r="K27" s="39"/>
      <c r="L27" s="38"/>
      <c r="M27" s="11"/>
      <c r="N27" s="5"/>
      <c r="O27" s="5"/>
      <c r="P27" s="5"/>
      <c r="Q27" s="5"/>
      <c r="R27" s="28"/>
      <c r="S27" s="29"/>
      <c r="T27" s="39"/>
      <c r="U27" s="38"/>
      <c r="V27" s="38"/>
      <c r="W27" s="38"/>
      <c r="X27" s="25"/>
      <c r="Y27" s="39"/>
      <c r="Z27" s="38" t="s">
        <v>193</v>
      </c>
      <c r="AA27" s="5" t="s">
        <v>194</v>
      </c>
      <c r="AB27" s="38" t="s">
        <v>195</v>
      </c>
      <c r="AC27" s="38"/>
      <c r="AD27" s="1">
        <v>42389</v>
      </c>
      <c r="AE27" s="1">
        <v>42389</v>
      </c>
      <c r="AF27" s="1">
        <v>42389</v>
      </c>
      <c r="AG27" s="9">
        <v>55000</v>
      </c>
      <c r="AH27" s="2">
        <f t="shared" si="0"/>
        <v>83.333333333333343</v>
      </c>
      <c r="AI27" s="5"/>
      <c r="AJ27" s="32"/>
      <c r="AK27" s="5"/>
      <c r="AL27" s="5"/>
      <c r="AM27" s="5"/>
      <c r="AN27" s="40"/>
      <c r="AO27" s="5"/>
      <c r="AP27" s="6"/>
      <c r="AQ27" s="37" t="str">
        <f t="shared" si="3"/>
        <v>박보라</v>
      </c>
      <c r="AR27" s="7">
        <v>42389</v>
      </c>
      <c r="AS27" s="7">
        <v>42389</v>
      </c>
      <c r="AT27" s="4"/>
      <c r="AU27" s="10"/>
      <c r="AV27" s="7">
        <v>42405</v>
      </c>
      <c r="AW27" s="6">
        <f t="shared" si="7"/>
        <v>55000</v>
      </c>
      <c r="AX27" s="58"/>
      <c r="AY27" s="58"/>
      <c r="AZ27" s="58"/>
      <c r="BA27" s="58"/>
      <c r="BB27" s="58"/>
      <c r="BC27" s="58"/>
      <c r="BD27" s="58"/>
      <c r="BE27" s="58"/>
    </row>
    <row r="28" spans="1:57" ht="29.25" customHeight="1">
      <c r="A28" s="37">
        <v>22</v>
      </c>
      <c r="B28" s="5" t="s">
        <v>64</v>
      </c>
      <c r="C28" s="5" t="s">
        <v>65</v>
      </c>
      <c r="D28" s="1">
        <v>42390</v>
      </c>
      <c r="E28" s="5" t="s">
        <v>66</v>
      </c>
      <c r="F28" s="5" t="s">
        <v>79</v>
      </c>
      <c r="G28" s="38" t="s">
        <v>196</v>
      </c>
      <c r="H28" s="38" t="str">
        <f t="shared" si="1"/>
        <v>만화가의 숲 정화조 청소</v>
      </c>
      <c r="I28" s="38" t="s">
        <v>197</v>
      </c>
      <c r="J28" s="9">
        <v>140000</v>
      </c>
      <c r="K28" s="39"/>
      <c r="L28" s="38"/>
      <c r="M28" s="11"/>
      <c r="N28" s="5"/>
      <c r="O28" s="5"/>
      <c r="P28" s="5"/>
      <c r="Q28" s="5"/>
      <c r="R28" s="28"/>
      <c r="S28" s="29"/>
      <c r="T28" s="39"/>
      <c r="U28" s="38"/>
      <c r="V28" s="38"/>
      <c r="W28" s="38"/>
      <c r="X28" s="25"/>
      <c r="Y28" s="39"/>
      <c r="Z28" s="38" t="s">
        <v>198</v>
      </c>
      <c r="AA28" s="5" t="s">
        <v>199</v>
      </c>
      <c r="AB28" s="38" t="s">
        <v>200</v>
      </c>
      <c r="AC28" s="38"/>
      <c r="AD28" s="1">
        <v>42390</v>
      </c>
      <c r="AE28" s="1">
        <v>42390</v>
      </c>
      <c r="AF28" s="1">
        <v>42419</v>
      </c>
      <c r="AG28" s="9">
        <v>140000</v>
      </c>
      <c r="AH28" s="2">
        <f t="shared" si="0"/>
        <v>100</v>
      </c>
      <c r="AI28" s="5"/>
      <c r="AJ28" s="32"/>
      <c r="AK28" s="5"/>
      <c r="AL28" s="5"/>
      <c r="AM28" s="5"/>
      <c r="AN28" s="40"/>
      <c r="AO28" s="5"/>
      <c r="AP28" s="6"/>
      <c r="AQ28" s="37" t="str">
        <f t="shared" si="3"/>
        <v>최중국</v>
      </c>
      <c r="AR28" s="7">
        <v>42390</v>
      </c>
      <c r="AS28" s="7">
        <v>42390</v>
      </c>
      <c r="AT28" s="4"/>
      <c r="AU28" s="10"/>
      <c r="AV28" s="7">
        <v>42405</v>
      </c>
      <c r="AW28" s="6">
        <f t="shared" si="7"/>
        <v>140000</v>
      </c>
      <c r="AX28" s="58"/>
      <c r="AY28" s="58"/>
      <c r="AZ28" s="58"/>
      <c r="BA28" s="58"/>
      <c r="BB28" s="58"/>
      <c r="BC28" s="58"/>
      <c r="BD28" s="58"/>
      <c r="BE28" s="58"/>
    </row>
    <row r="29" spans="1:57" ht="29.25" customHeight="1">
      <c r="A29" s="37">
        <v>23</v>
      </c>
      <c r="B29" s="5" t="s">
        <v>177</v>
      </c>
      <c r="C29" s="5" t="s">
        <v>201</v>
      </c>
      <c r="D29" s="1">
        <v>42394</v>
      </c>
      <c r="E29" s="5" t="s">
        <v>132</v>
      </c>
      <c r="F29" s="5" t="s">
        <v>79</v>
      </c>
      <c r="G29" s="38" t="s">
        <v>202</v>
      </c>
      <c r="H29" s="38" t="str">
        <f t="shared" si="1"/>
        <v>2015년 만화포럼 자료집 만화포럼 칸2015 제작</v>
      </c>
      <c r="I29" s="38" t="s">
        <v>203</v>
      </c>
      <c r="J29" s="9">
        <v>7470000</v>
      </c>
      <c r="K29" s="39"/>
      <c r="L29" s="38"/>
      <c r="M29" s="11"/>
      <c r="N29" s="5"/>
      <c r="O29" s="5"/>
      <c r="P29" s="5"/>
      <c r="Q29" s="5"/>
      <c r="R29" s="28"/>
      <c r="S29" s="29"/>
      <c r="T29" s="39"/>
      <c r="U29" s="38"/>
      <c r="V29" s="38"/>
      <c r="W29" s="38"/>
      <c r="X29" s="25"/>
      <c r="Y29" s="39"/>
      <c r="Z29" s="38" t="s">
        <v>204</v>
      </c>
      <c r="AA29" s="5" t="s">
        <v>205</v>
      </c>
      <c r="AB29" s="38" t="s">
        <v>206</v>
      </c>
      <c r="AC29" s="38"/>
      <c r="AD29" s="1">
        <v>42395</v>
      </c>
      <c r="AE29" s="1"/>
      <c r="AF29" s="1">
        <v>42419</v>
      </c>
      <c r="AG29" s="9">
        <v>7000000</v>
      </c>
      <c r="AH29" s="2">
        <f t="shared" si="0"/>
        <v>93.708165997322624</v>
      </c>
      <c r="AI29" s="5" t="s">
        <v>207</v>
      </c>
      <c r="AJ29" s="7">
        <v>42411</v>
      </c>
      <c r="AK29" s="5" t="s">
        <v>208</v>
      </c>
      <c r="AL29" s="5"/>
      <c r="AM29" s="5"/>
      <c r="AN29" s="40"/>
      <c r="AO29" s="5"/>
      <c r="AP29" s="34">
        <v>7200000</v>
      </c>
      <c r="AQ29" s="37" t="str">
        <f t="shared" si="3"/>
        <v>김미순</v>
      </c>
      <c r="AR29" s="7">
        <v>42419</v>
      </c>
      <c r="AS29" s="7">
        <v>42419</v>
      </c>
      <c r="AT29" s="4"/>
      <c r="AU29" s="10"/>
      <c r="AV29" s="7">
        <v>42426</v>
      </c>
      <c r="AW29" s="6">
        <f>SUM(AP29-AU29)</f>
        <v>7200000</v>
      </c>
      <c r="AX29" s="58"/>
      <c r="AY29" s="58"/>
      <c r="AZ29" s="58"/>
      <c r="BA29" s="58"/>
      <c r="BB29" s="58"/>
      <c r="BC29" s="58"/>
      <c r="BD29" s="58"/>
      <c r="BE29" s="58"/>
    </row>
    <row r="30" spans="1:57" ht="29.25" customHeight="1">
      <c r="A30" s="37">
        <v>24</v>
      </c>
      <c r="B30" s="5" t="s">
        <v>64</v>
      </c>
      <c r="C30" s="5" t="s">
        <v>84</v>
      </c>
      <c r="D30" s="1">
        <v>42401</v>
      </c>
      <c r="E30" s="5" t="s">
        <v>132</v>
      </c>
      <c r="F30" s="5" t="s">
        <v>79</v>
      </c>
      <c r="G30" s="38" t="s">
        <v>209</v>
      </c>
      <c r="H30" s="38" t="str">
        <f t="shared" si="1"/>
        <v>비즈니스센터 1층 BIFAN측 여자화장실 조명 자동점명 스위치 구입 설치</v>
      </c>
      <c r="I30" s="38" t="s">
        <v>210</v>
      </c>
      <c r="J30" s="9">
        <v>181500</v>
      </c>
      <c r="K30" s="39"/>
      <c r="L30" s="38"/>
      <c r="M30" s="11"/>
      <c r="N30" s="5"/>
      <c r="O30" s="5"/>
      <c r="P30" s="5"/>
      <c r="Q30" s="5"/>
      <c r="R30" s="28"/>
      <c r="S30" s="29"/>
      <c r="T30" s="39"/>
      <c r="U30" s="38"/>
      <c r="V30" s="38"/>
      <c r="W30" s="38"/>
      <c r="X30" s="25"/>
      <c r="Y30" s="39"/>
      <c r="Z30" s="38" t="s">
        <v>211</v>
      </c>
      <c r="AA30" s="5" t="s">
        <v>212</v>
      </c>
      <c r="AB30" s="38" t="s">
        <v>213</v>
      </c>
      <c r="AC30" s="38"/>
      <c r="AD30" s="1">
        <v>42401</v>
      </c>
      <c r="AE30" s="1"/>
      <c r="AF30" s="1">
        <v>42410</v>
      </c>
      <c r="AG30" s="9">
        <v>165000</v>
      </c>
      <c r="AH30" s="2">
        <f t="shared" si="0"/>
        <v>90.909090909090907</v>
      </c>
      <c r="AI30" s="5"/>
      <c r="AJ30" s="32"/>
      <c r="AK30" s="5"/>
      <c r="AL30" s="5"/>
      <c r="AM30" s="5"/>
      <c r="AN30" s="40"/>
      <c r="AO30" s="5"/>
      <c r="AP30" s="6"/>
      <c r="AQ30" s="37" t="str">
        <f t="shared" si="3"/>
        <v>김광수</v>
      </c>
      <c r="AR30" s="7">
        <v>42402</v>
      </c>
      <c r="AS30" s="7">
        <v>42402</v>
      </c>
      <c r="AT30" s="4"/>
      <c r="AU30" s="10"/>
      <c r="AV30" s="7">
        <v>42415</v>
      </c>
      <c r="AW30" s="6">
        <f>SUM(AG30-AU30)</f>
        <v>165000</v>
      </c>
      <c r="AX30" s="58"/>
      <c r="AY30" s="58"/>
      <c r="AZ30" s="58"/>
      <c r="BA30" s="58"/>
      <c r="BB30" s="58"/>
      <c r="BC30" s="58"/>
      <c r="BD30" s="58"/>
      <c r="BE30" s="58"/>
    </row>
    <row r="31" spans="1:57" ht="29.25" customHeight="1">
      <c r="A31" s="37">
        <v>25</v>
      </c>
      <c r="B31" s="5" t="s">
        <v>64</v>
      </c>
      <c r="C31" s="5" t="s">
        <v>84</v>
      </c>
      <c r="D31" s="1">
        <v>42401</v>
      </c>
      <c r="E31" s="5" t="s">
        <v>132</v>
      </c>
      <c r="F31" s="5" t="s">
        <v>79</v>
      </c>
      <c r="G31" s="38" t="s">
        <v>214</v>
      </c>
      <c r="H31" s="38" t="str">
        <f t="shared" si="1"/>
        <v>진흥원 3층 표지판낼 부품 구입 설치</v>
      </c>
      <c r="I31" s="38" t="s">
        <v>215</v>
      </c>
      <c r="J31" s="9">
        <v>176000</v>
      </c>
      <c r="K31" s="39"/>
      <c r="L31" s="38"/>
      <c r="M31" s="11"/>
      <c r="N31" s="5"/>
      <c r="O31" s="5"/>
      <c r="P31" s="5"/>
      <c r="Q31" s="5"/>
      <c r="R31" s="28"/>
      <c r="S31" s="29"/>
      <c r="T31" s="39"/>
      <c r="U31" s="38"/>
      <c r="V31" s="38"/>
      <c r="W31" s="38"/>
      <c r="X31" s="25"/>
      <c r="Y31" s="39"/>
      <c r="Z31" s="38" t="s">
        <v>82</v>
      </c>
      <c r="AA31" s="5" t="s">
        <v>77</v>
      </c>
      <c r="AB31" s="38" t="s">
        <v>83</v>
      </c>
      <c r="AC31" s="38"/>
      <c r="AD31" s="1">
        <v>42401</v>
      </c>
      <c r="AE31" s="1"/>
      <c r="AF31" s="1">
        <v>42410</v>
      </c>
      <c r="AG31" s="9">
        <v>165000</v>
      </c>
      <c r="AH31" s="2">
        <f>SUM(AG31/J31)*100</f>
        <v>93.75</v>
      </c>
      <c r="AI31" s="5"/>
      <c r="AJ31" s="32"/>
      <c r="AK31" s="5"/>
      <c r="AL31" s="5"/>
      <c r="AM31" s="5"/>
      <c r="AN31" s="40"/>
      <c r="AO31" s="5"/>
      <c r="AP31" s="6"/>
      <c r="AQ31" s="37" t="str">
        <f>C31</f>
        <v>김광수</v>
      </c>
      <c r="AR31" s="7">
        <v>42402</v>
      </c>
      <c r="AS31" s="7">
        <v>42402</v>
      </c>
      <c r="AT31" s="4"/>
      <c r="AU31" s="10"/>
      <c r="AV31" s="7">
        <v>42402</v>
      </c>
      <c r="AW31" s="6">
        <f>SUM(AG31-AU31)</f>
        <v>165000</v>
      </c>
      <c r="AX31" s="58"/>
      <c r="AY31" s="58"/>
      <c r="AZ31" s="58"/>
      <c r="BA31" s="58"/>
      <c r="BB31" s="58"/>
      <c r="BC31" s="58"/>
      <c r="BD31" s="58"/>
      <c r="BE31" s="58"/>
    </row>
    <row r="32" spans="1:57" ht="29.25" customHeight="1">
      <c r="A32" s="37">
        <v>26</v>
      </c>
      <c r="B32" s="5" t="s">
        <v>64</v>
      </c>
      <c r="C32" s="5" t="s">
        <v>78</v>
      </c>
      <c r="D32" s="1">
        <v>42396</v>
      </c>
      <c r="E32" s="5" t="s">
        <v>216</v>
      </c>
      <c r="F32" s="5" t="s">
        <v>79</v>
      </c>
      <c r="G32" s="38" t="s">
        <v>217</v>
      </c>
      <c r="H32" s="38" t="str">
        <f t="shared" si="1"/>
        <v>자료보존 전시실 조성공사</v>
      </c>
      <c r="I32" s="38" t="s">
        <v>218</v>
      </c>
      <c r="J32" s="9">
        <v>10794000</v>
      </c>
      <c r="K32" s="39"/>
      <c r="L32" s="38"/>
      <c r="M32" s="11"/>
      <c r="N32" s="5"/>
      <c r="O32" s="5"/>
      <c r="P32" s="5"/>
      <c r="Q32" s="5"/>
      <c r="R32" s="28"/>
      <c r="S32" s="29"/>
      <c r="T32" s="39"/>
      <c r="U32" s="38"/>
      <c r="V32" s="38"/>
      <c r="W32" s="38"/>
      <c r="X32" s="25"/>
      <c r="Y32" s="39"/>
      <c r="Z32" s="38" t="s">
        <v>219</v>
      </c>
      <c r="AA32" s="5" t="s">
        <v>220</v>
      </c>
      <c r="AB32" s="38" t="s">
        <v>221</v>
      </c>
      <c r="AC32" s="38"/>
      <c r="AD32" s="1">
        <v>42403</v>
      </c>
      <c r="AE32" s="1">
        <v>42403</v>
      </c>
      <c r="AF32" s="1">
        <v>42416</v>
      </c>
      <c r="AG32" s="9">
        <v>10260000</v>
      </c>
      <c r="AH32" s="2">
        <f t="shared" ref="AH32:AH39" si="8">SUM(AG32/J32)*100</f>
        <v>95.052807115063914</v>
      </c>
      <c r="AI32" s="5"/>
      <c r="AJ32" s="32"/>
      <c r="AK32" s="5"/>
      <c r="AL32" s="5"/>
      <c r="AM32" s="5"/>
      <c r="AN32" s="40"/>
      <c r="AO32" s="5"/>
      <c r="AP32" s="6"/>
      <c r="AQ32" s="37" t="str">
        <f t="shared" ref="AQ32:AQ41" si="9">C32</f>
        <v>이인철</v>
      </c>
      <c r="AR32" s="7">
        <v>42416</v>
      </c>
      <c r="AS32" s="7">
        <v>42416</v>
      </c>
      <c r="AT32" s="4"/>
      <c r="AU32" s="10"/>
      <c r="AV32" s="7">
        <v>42416</v>
      </c>
      <c r="AW32" s="6">
        <f t="shared" si="7"/>
        <v>10260000</v>
      </c>
      <c r="AX32" s="58"/>
      <c r="AY32" s="58"/>
      <c r="AZ32" s="58"/>
      <c r="BA32" s="58"/>
      <c r="BB32" s="58"/>
      <c r="BC32" s="58"/>
      <c r="BD32" s="58"/>
      <c r="BE32" s="58"/>
    </row>
    <row r="33" spans="1:57" ht="29.25" customHeight="1">
      <c r="A33" s="37">
        <v>27</v>
      </c>
      <c r="B33" s="5" t="s">
        <v>222</v>
      </c>
      <c r="C33" s="5" t="s">
        <v>223</v>
      </c>
      <c r="D33" s="1">
        <v>42399</v>
      </c>
      <c r="E33" s="5" t="s">
        <v>132</v>
      </c>
      <c r="F33" s="5" t="s">
        <v>79</v>
      </c>
      <c r="G33" s="38" t="s">
        <v>224</v>
      </c>
      <c r="H33" s="38" t="str">
        <f t="shared" si="1"/>
        <v>현장형 창조인재 양성사업 교육생 작품집 제작</v>
      </c>
      <c r="I33" s="38" t="s">
        <v>225</v>
      </c>
      <c r="J33" s="9">
        <v>13425500</v>
      </c>
      <c r="K33" s="39"/>
      <c r="L33" s="38"/>
      <c r="M33" s="11"/>
      <c r="N33" s="5"/>
      <c r="O33" s="5"/>
      <c r="P33" s="5"/>
      <c r="Q33" s="5"/>
      <c r="R33" s="28"/>
      <c r="S33" s="29"/>
      <c r="T33" s="39"/>
      <c r="U33" s="38"/>
      <c r="V33" s="38"/>
      <c r="W33" s="38"/>
      <c r="X33" s="25"/>
      <c r="Y33" s="39"/>
      <c r="Z33" s="38" t="s">
        <v>204</v>
      </c>
      <c r="AA33" s="5" t="s">
        <v>205</v>
      </c>
      <c r="AB33" s="38" t="s">
        <v>206</v>
      </c>
      <c r="AC33" s="38"/>
      <c r="AD33" s="1">
        <v>42403</v>
      </c>
      <c r="AE33" s="1"/>
      <c r="AF33" s="1">
        <v>42423</v>
      </c>
      <c r="AG33" s="9">
        <v>12500000</v>
      </c>
      <c r="AH33" s="2">
        <f t="shared" si="8"/>
        <v>93.106401996201257</v>
      </c>
      <c r="AI33" s="5"/>
      <c r="AJ33" s="32"/>
      <c r="AK33" s="5"/>
      <c r="AL33" s="5"/>
      <c r="AM33" s="5"/>
      <c r="AN33" s="40"/>
      <c r="AO33" s="5"/>
      <c r="AP33" s="6"/>
      <c r="AQ33" s="37" t="str">
        <f t="shared" si="9"/>
        <v>김태훈</v>
      </c>
      <c r="AR33" s="7">
        <v>42423</v>
      </c>
      <c r="AS33" s="7">
        <v>42423</v>
      </c>
      <c r="AT33" s="4"/>
      <c r="AU33" s="10"/>
      <c r="AV33" s="7">
        <v>42424</v>
      </c>
      <c r="AW33" s="6">
        <f t="shared" si="7"/>
        <v>12500000</v>
      </c>
      <c r="AX33" s="58"/>
      <c r="AY33" s="58"/>
      <c r="AZ33" s="58"/>
      <c r="BA33" s="58"/>
      <c r="BB33" s="58"/>
      <c r="BC33" s="58"/>
      <c r="BD33" s="58"/>
      <c r="BE33" s="58"/>
    </row>
    <row r="34" spans="1:57" ht="29.25" customHeight="1">
      <c r="A34" s="37">
        <v>28</v>
      </c>
      <c r="B34" s="5" t="s">
        <v>85</v>
      </c>
      <c r="C34" s="5" t="s">
        <v>226</v>
      </c>
      <c r="D34" s="1">
        <v>42404</v>
      </c>
      <c r="E34" s="5" t="s">
        <v>66</v>
      </c>
      <c r="F34" s="5" t="s">
        <v>79</v>
      </c>
      <c r="G34" s="38" t="s">
        <v>227</v>
      </c>
      <c r="H34" s="38" t="str">
        <f t="shared" si="1"/>
        <v>한국만화박물관 상설전시 전시물 및 그래픽 디자인 용역</v>
      </c>
      <c r="I34" s="38" t="s">
        <v>228</v>
      </c>
      <c r="J34" s="9">
        <v>9500000</v>
      </c>
      <c r="K34" s="39"/>
      <c r="L34" s="38"/>
      <c r="M34" s="11"/>
      <c r="N34" s="5"/>
      <c r="O34" s="5"/>
      <c r="P34" s="5"/>
      <c r="Q34" s="5"/>
      <c r="R34" s="28"/>
      <c r="S34" s="29"/>
      <c r="T34" s="39"/>
      <c r="U34" s="38"/>
      <c r="V34" s="38"/>
      <c r="W34" s="38"/>
      <c r="X34" s="25"/>
      <c r="Y34" s="39"/>
      <c r="Z34" s="38" t="s">
        <v>229</v>
      </c>
      <c r="AA34" s="37" t="s">
        <v>52</v>
      </c>
      <c r="AB34" s="38" t="s">
        <v>230</v>
      </c>
      <c r="AC34" s="38"/>
      <c r="AD34" s="1">
        <v>42405</v>
      </c>
      <c r="AE34" s="1">
        <v>42405</v>
      </c>
      <c r="AF34" s="1">
        <v>42446</v>
      </c>
      <c r="AG34" s="9">
        <v>8550000</v>
      </c>
      <c r="AH34" s="2">
        <f t="shared" si="8"/>
        <v>90</v>
      </c>
      <c r="AI34" s="5"/>
      <c r="AJ34" s="32"/>
      <c r="AK34" s="5"/>
      <c r="AL34" s="5"/>
      <c r="AM34" s="5"/>
      <c r="AN34" s="40"/>
      <c r="AO34" s="5"/>
      <c r="AP34" s="6"/>
      <c r="AQ34" s="37" t="str">
        <f t="shared" si="9"/>
        <v>서정임</v>
      </c>
      <c r="AR34" s="7">
        <v>42446</v>
      </c>
      <c r="AS34" s="7">
        <v>42450</v>
      </c>
      <c r="AT34" s="4"/>
      <c r="AU34" s="10"/>
      <c r="AV34" s="7">
        <v>42453</v>
      </c>
      <c r="AW34" s="6">
        <f t="shared" si="7"/>
        <v>8550000</v>
      </c>
      <c r="AX34" s="58"/>
      <c r="AY34" s="58"/>
      <c r="AZ34" s="58"/>
      <c r="BA34" s="58"/>
      <c r="BB34" s="58"/>
      <c r="BC34" s="58"/>
      <c r="BD34" s="58"/>
      <c r="BE34" s="58"/>
    </row>
    <row r="35" spans="1:57" ht="29.25" customHeight="1">
      <c r="A35" s="37">
        <v>29</v>
      </c>
      <c r="B35" s="5" t="s">
        <v>143</v>
      </c>
      <c r="C35" s="5" t="s">
        <v>231</v>
      </c>
      <c r="D35" s="1">
        <v>42412</v>
      </c>
      <c r="E35" s="5" t="s">
        <v>66</v>
      </c>
      <c r="F35" s="5" t="s">
        <v>79</v>
      </c>
      <c r="G35" s="38" t="s">
        <v>232</v>
      </c>
      <c r="H35" s="38" t="str">
        <f t="shared" si="1"/>
        <v>2016년도 제2호 온라인 뉴스레터 제작</v>
      </c>
      <c r="I35" s="38" t="s">
        <v>228</v>
      </c>
      <c r="J35" s="9">
        <v>330000</v>
      </c>
      <c r="K35" s="39"/>
      <c r="L35" s="38"/>
      <c r="M35" s="11"/>
      <c r="N35" s="5"/>
      <c r="O35" s="5"/>
      <c r="P35" s="5"/>
      <c r="Q35" s="5"/>
      <c r="R35" s="28"/>
      <c r="S35" s="29"/>
      <c r="T35" s="39"/>
      <c r="U35" s="38"/>
      <c r="V35" s="38"/>
      <c r="W35" s="38"/>
      <c r="X35" s="25"/>
      <c r="Y35" s="39"/>
      <c r="Z35" s="38" t="s">
        <v>233</v>
      </c>
      <c r="AA35" s="37" t="s">
        <v>234</v>
      </c>
      <c r="AB35" s="38" t="s">
        <v>235</v>
      </c>
      <c r="AC35" s="38"/>
      <c r="AD35" s="1">
        <v>42412</v>
      </c>
      <c r="AE35" s="1">
        <v>42412</v>
      </c>
      <c r="AF35" s="1">
        <v>42418</v>
      </c>
      <c r="AG35" s="9">
        <v>300000</v>
      </c>
      <c r="AH35" s="2">
        <f t="shared" si="8"/>
        <v>90.909090909090907</v>
      </c>
      <c r="AI35" s="5"/>
      <c r="AJ35" s="32"/>
      <c r="AK35" s="5"/>
      <c r="AL35" s="5"/>
      <c r="AM35" s="5"/>
      <c r="AN35" s="40"/>
      <c r="AO35" s="5"/>
      <c r="AP35" s="6"/>
      <c r="AQ35" s="37" t="str">
        <f t="shared" si="9"/>
        <v>이효재</v>
      </c>
      <c r="AR35" s="7">
        <v>42418</v>
      </c>
      <c r="AS35" s="7">
        <v>42418</v>
      </c>
      <c r="AT35" s="4"/>
      <c r="AU35" s="10"/>
      <c r="AV35" s="7">
        <v>42426</v>
      </c>
      <c r="AW35" s="6">
        <f t="shared" si="7"/>
        <v>300000</v>
      </c>
      <c r="AX35" s="58"/>
      <c r="AY35" s="58"/>
      <c r="AZ35" s="58"/>
      <c r="BA35" s="58"/>
      <c r="BB35" s="58"/>
      <c r="BC35" s="58"/>
      <c r="BD35" s="58"/>
      <c r="BE35" s="58"/>
    </row>
    <row r="36" spans="1:57" ht="29.25" customHeight="1">
      <c r="A36" s="37">
        <v>30</v>
      </c>
      <c r="B36" s="5" t="s">
        <v>85</v>
      </c>
      <c r="C36" s="5" t="s">
        <v>86</v>
      </c>
      <c r="D36" s="1">
        <v>42415</v>
      </c>
      <c r="E36" s="5" t="s">
        <v>132</v>
      </c>
      <c r="F36" s="5" t="s">
        <v>79</v>
      </c>
      <c r="G36" s="38" t="s">
        <v>236</v>
      </c>
      <c r="H36" s="38" t="str">
        <f t="shared" si="1"/>
        <v>한국만화박물관 교구재(텀블러) 구입</v>
      </c>
      <c r="I36" s="38" t="s">
        <v>237</v>
      </c>
      <c r="J36" s="9">
        <v>4380200</v>
      </c>
      <c r="K36" s="39"/>
      <c r="L36" s="38"/>
      <c r="M36" s="11"/>
      <c r="N36" s="5"/>
      <c r="O36" s="5"/>
      <c r="P36" s="5"/>
      <c r="Q36" s="5"/>
      <c r="R36" s="28"/>
      <c r="S36" s="29"/>
      <c r="T36" s="39"/>
      <c r="U36" s="38"/>
      <c r="V36" s="38"/>
      <c r="W36" s="38"/>
      <c r="X36" s="25"/>
      <c r="Y36" s="39"/>
      <c r="Z36" s="38" t="s">
        <v>204</v>
      </c>
      <c r="AA36" s="5" t="s">
        <v>205</v>
      </c>
      <c r="AB36" s="38" t="s">
        <v>206</v>
      </c>
      <c r="AC36" s="38"/>
      <c r="AD36" s="1">
        <v>42417</v>
      </c>
      <c r="AE36" s="1"/>
      <c r="AF36" s="1">
        <v>42425</v>
      </c>
      <c r="AG36" s="9">
        <v>4092000</v>
      </c>
      <c r="AH36" s="2">
        <f t="shared" si="8"/>
        <v>93.420391762933193</v>
      </c>
      <c r="AI36" s="5"/>
      <c r="AJ36" s="32"/>
      <c r="AK36" s="5"/>
      <c r="AL36" s="5"/>
      <c r="AM36" s="5"/>
      <c r="AN36" s="40"/>
      <c r="AO36" s="5"/>
      <c r="AP36" s="6"/>
      <c r="AQ36" s="37" t="str">
        <f t="shared" si="9"/>
        <v>안윤선</v>
      </c>
      <c r="AR36" s="7">
        <v>42423</v>
      </c>
      <c r="AS36" s="7">
        <v>42423</v>
      </c>
      <c r="AT36" s="4"/>
      <c r="AU36" s="10"/>
      <c r="AV36" s="7">
        <v>42424</v>
      </c>
      <c r="AW36" s="6">
        <f t="shared" si="7"/>
        <v>4092000</v>
      </c>
      <c r="AX36" s="58"/>
      <c r="AY36" s="58"/>
      <c r="AZ36" s="58"/>
      <c r="BA36" s="58"/>
      <c r="BB36" s="58"/>
      <c r="BC36" s="58"/>
      <c r="BD36" s="58"/>
      <c r="BE36" s="58"/>
    </row>
    <row r="37" spans="1:57" ht="29.25" customHeight="1">
      <c r="A37" s="37">
        <v>31</v>
      </c>
      <c r="B37" s="5" t="s">
        <v>85</v>
      </c>
      <c r="C37" s="5" t="s">
        <v>86</v>
      </c>
      <c r="D37" s="1">
        <v>42415</v>
      </c>
      <c r="E37" s="5" t="s">
        <v>132</v>
      </c>
      <c r="F37" s="5" t="s">
        <v>238</v>
      </c>
      <c r="G37" s="38" t="s">
        <v>239</v>
      </c>
      <c r="H37" s="38" t="str">
        <f t="shared" si="1"/>
        <v>한국만화박물관 교구재(홈, 거울잔상 애니 교구) 구입</v>
      </c>
      <c r="I37" s="38" t="s">
        <v>240</v>
      </c>
      <c r="J37" s="9">
        <v>3082750</v>
      </c>
      <c r="K37" s="39"/>
      <c r="L37" s="38"/>
      <c r="M37" s="11"/>
      <c r="N37" s="5"/>
      <c r="O37" s="5"/>
      <c r="P37" s="5"/>
      <c r="Q37" s="5"/>
      <c r="R37" s="28"/>
      <c r="S37" s="29"/>
      <c r="T37" s="39"/>
      <c r="U37" s="38"/>
      <c r="V37" s="38"/>
      <c r="W37" s="38"/>
      <c r="X37" s="25"/>
      <c r="Y37" s="39"/>
      <c r="Z37" s="38" t="s">
        <v>241</v>
      </c>
      <c r="AA37" s="5" t="s">
        <v>242</v>
      </c>
      <c r="AB37" s="38" t="s">
        <v>243</v>
      </c>
      <c r="AC37" s="38"/>
      <c r="AD37" s="1">
        <v>42417</v>
      </c>
      <c r="AE37" s="1"/>
      <c r="AF37" s="1">
        <v>42425</v>
      </c>
      <c r="AG37" s="9">
        <v>2774470</v>
      </c>
      <c r="AH37" s="2">
        <f t="shared" si="8"/>
        <v>89.999837807152701</v>
      </c>
      <c r="AI37" s="5"/>
      <c r="AJ37" s="32"/>
      <c r="AK37" s="5"/>
      <c r="AL37" s="5"/>
      <c r="AM37" s="5"/>
      <c r="AN37" s="40"/>
      <c r="AO37" s="5"/>
      <c r="AP37" s="6"/>
      <c r="AQ37" s="37" t="str">
        <f t="shared" si="9"/>
        <v>안윤선</v>
      </c>
      <c r="AR37" s="7">
        <v>42423</v>
      </c>
      <c r="AS37" s="7">
        <v>42423</v>
      </c>
      <c r="AT37" s="4"/>
      <c r="AU37" s="10"/>
      <c r="AV37" s="7">
        <v>42424</v>
      </c>
      <c r="AW37" s="6">
        <f t="shared" si="7"/>
        <v>2774470</v>
      </c>
      <c r="AX37" s="58"/>
      <c r="AY37" s="58"/>
      <c r="AZ37" s="58"/>
      <c r="BA37" s="58"/>
      <c r="BB37" s="58"/>
      <c r="BC37" s="58"/>
      <c r="BD37" s="58"/>
      <c r="BE37" s="58"/>
    </row>
    <row r="38" spans="1:57" ht="29.25" customHeight="1">
      <c r="A38" s="37">
        <v>32</v>
      </c>
      <c r="B38" s="5" t="s">
        <v>85</v>
      </c>
      <c r="C38" s="5" t="s">
        <v>244</v>
      </c>
      <c r="D38" s="1">
        <v>42418</v>
      </c>
      <c r="E38" s="5" t="s">
        <v>66</v>
      </c>
      <c r="F38" s="5" t="s">
        <v>79</v>
      </c>
      <c r="G38" s="38" t="s">
        <v>245</v>
      </c>
      <c r="H38" s="38" t="str">
        <f t="shared" si="1"/>
        <v>만화영화상영관 디지털서버 수리</v>
      </c>
      <c r="I38" s="38" t="s">
        <v>246</v>
      </c>
      <c r="J38" s="9">
        <v>3630000</v>
      </c>
      <c r="K38" s="39"/>
      <c r="L38" s="38"/>
      <c r="M38" s="11"/>
      <c r="N38" s="5"/>
      <c r="O38" s="5"/>
      <c r="P38" s="5"/>
      <c r="Q38" s="5"/>
      <c r="R38" s="28"/>
      <c r="S38" s="29"/>
      <c r="T38" s="39"/>
      <c r="U38" s="38"/>
      <c r="V38" s="38"/>
      <c r="W38" s="38"/>
      <c r="X38" s="25"/>
      <c r="Y38" s="39"/>
      <c r="Z38" s="38" t="s">
        <v>247</v>
      </c>
      <c r="AA38" s="5" t="s">
        <v>248</v>
      </c>
      <c r="AB38" s="38" t="s">
        <v>249</v>
      </c>
      <c r="AC38" s="38"/>
      <c r="AD38" s="1">
        <v>42418</v>
      </c>
      <c r="AE38" s="1">
        <v>42418</v>
      </c>
      <c r="AF38" s="1">
        <v>42418</v>
      </c>
      <c r="AG38" s="9">
        <v>3530000</v>
      </c>
      <c r="AH38" s="2">
        <f t="shared" si="8"/>
        <v>97.245179063360894</v>
      </c>
      <c r="AI38" s="5"/>
      <c r="AJ38" s="32"/>
      <c r="AK38" s="5"/>
      <c r="AL38" s="5"/>
      <c r="AM38" s="5"/>
      <c r="AN38" s="40"/>
      <c r="AO38" s="5"/>
      <c r="AP38" s="6"/>
      <c r="AQ38" s="37" t="str">
        <f t="shared" si="9"/>
        <v>김현재</v>
      </c>
      <c r="AR38" s="7">
        <v>42426</v>
      </c>
      <c r="AS38" s="7">
        <v>42418</v>
      </c>
      <c r="AT38" s="4"/>
      <c r="AU38" s="10"/>
      <c r="AV38" s="7">
        <v>42438</v>
      </c>
      <c r="AW38" s="6">
        <f>SUM(AG38-AU38)</f>
        <v>3530000</v>
      </c>
      <c r="AX38" s="58"/>
      <c r="AY38" s="58"/>
      <c r="AZ38" s="58"/>
      <c r="BA38" s="58"/>
      <c r="BB38" s="58"/>
      <c r="BC38" s="58"/>
      <c r="BD38" s="58"/>
      <c r="BE38" s="58"/>
    </row>
    <row r="39" spans="1:57" ht="29.25" customHeight="1">
      <c r="A39" s="37">
        <v>33</v>
      </c>
      <c r="B39" s="5" t="s">
        <v>222</v>
      </c>
      <c r="C39" s="5" t="s">
        <v>223</v>
      </c>
      <c r="D39" s="1">
        <v>42416</v>
      </c>
      <c r="E39" s="5" t="s">
        <v>66</v>
      </c>
      <c r="F39" s="5" t="s">
        <v>79</v>
      </c>
      <c r="G39" s="38" t="s">
        <v>250</v>
      </c>
      <c r="H39" s="38" t="str">
        <f t="shared" si="1"/>
        <v>현장형 창조인재 양성사업 결과발표회 운영 용역</v>
      </c>
      <c r="I39" s="38" t="s">
        <v>228</v>
      </c>
      <c r="J39" s="9">
        <v>2988700</v>
      </c>
      <c r="K39" s="39"/>
      <c r="L39" s="38"/>
      <c r="M39" s="11"/>
      <c r="N39" s="5"/>
      <c r="O39" s="5"/>
      <c r="P39" s="5"/>
      <c r="Q39" s="5"/>
      <c r="R39" s="28"/>
      <c r="S39" s="29"/>
      <c r="T39" s="39"/>
      <c r="U39" s="38"/>
      <c r="V39" s="38"/>
      <c r="W39" s="38"/>
      <c r="X39" s="25"/>
      <c r="Y39" s="39"/>
      <c r="Z39" s="38" t="s">
        <v>251</v>
      </c>
      <c r="AA39" s="5" t="s">
        <v>252</v>
      </c>
      <c r="AB39" s="38" t="s">
        <v>253</v>
      </c>
      <c r="AC39" s="38"/>
      <c r="AD39" s="1">
        <v>42419</v>
      </c>
      <c r="AE39" s="1">
        <v>42419</v>
      </c>
      <c r="AF39" s="1">
        <v>42423</v>
      </c>
      <c r="AG39" s="9">
        <v>2710400</v>
      </c>
      <c r="AH39" s="2">
        <f t="shared" si="8"/>
        <v>90.688259109311744</v>
      </c>
      <c r="AI39" s="5"/>
      <c r="AJ39" s="32"/>
      <c r="AK39" s="5"/>
      <c r="AL39" s="5"/>
      <c r="AM39" s="5"/>
      <c r="AN39" s="40"/>
      <c r="AO39" s="5"/>
      <c r="AP39" s="6"/>
      <c r="AQ39" s="37" t="str">
        <f t="shared" si="9"/>
        <v>김태훈</v>
      </c>
      <c r="AR39" s="7">
        <v>42423</v>
      </c>
      <c r="AS39" s="7">
        <v>42423</v>
      </c>
      <c r="AT39" s="4"/>
      <c r="AU39" s="10"/>
      <c r="AV39" s="7">
        <v>42425</v>
      </c>
      <c r="AW39" s="6">
        <f t="shared" si="7"/>
        <v>2710400</v>
      </c>
      <c r="AX39" s="58"/>
      <c r="AY39" s="58"/>
      <c r="AZ39" s="58"/>
      <c r="BA39" s="58"/>
      <c r="BB39" s="58"/>
      <c r="BC39" s="58"/>
      <c r="BD39" s="58"/>
      <c r="BE39" s="58"/>
    </row>
    <row r="40" spans="1:57" ht="29.25" customHeight="1">
      <c r="A40" s="37">
        <v>34</v>
      </c>
      <c r="B40" s="5" t="s">
        <v>92</v>
      </c>
      <c r="C40" s="5" t="s">
        <v>254</v>
      </c>
      <c r="D40" s="1">
        <v>42370</v>
      </c>
      <c r="E40" s="5" t="s">
        <v>255</v>
      </c>
      <c r="F40" s="5" t="s">
        <v>256</v>
      </c>
      <c r="G40" s="38" t="s">
        <v>257</v>
      </c>
      <c r="H40" s="38" t="str">
        <f>G40</f>
        <v>글로벌 웹툰 뱅크 시스템 구축 및 운영 지원 용역</v>
      </c>
      <c r="I40" s="38" t="s">
        <v>258</v>
      </c>
      <c r="J40" s="9">
        <v>500000000</v>
      </c>
      <c r="K40" s="1">
        <v>42356</v>
      </c>
      <c r="L40" s="38" t="s">
        <v>259</v>
      </c>
      <c r="M40" s="11"/>
      <c r="N40" s="5" t="s">
        <v>260</v>
      </c>
      <c r="O40" s="5" t="s">
        <v>72</v>
      </c>
      <c r="P40" s="5" t="s">
        <v>73</v>
      </c>
      <c r="Q40" s="5" t="s">
        <v>261</v>
      </c>
      <c r="R40" s="59">
        <v>500000000</v>
      </c>
      <c r="S40" s="60">
        <v>500000000</v>
      </c>
      <c r="T40" s="39">
        <v>42384</v>
      </c>
      <c r="U40" s="38">
        <v>2</v>
      </c>
      <c r="V40" s="38" t="s">
        <v>262</v>
      </c>
      <c r="W40" s="38" t="s">
        <v>263</v>
      </c>
      <c r="X40" s="60">
        <v>495000000</v>
      </c>
      <c r="Y40" s="39">
        <v>42384</v>
      </c>
      <c r="Z40" s="38" t="s">
        <v>262</v>
      </c>
      <c r="AA40" s="5" t="s">
        <v>264</v>
      </c>
      <c r="AB40" s="38" t="s">
        <v>263</v>
      </c>
      <c r="AC40" s="38">
        <v>1</v>
      </c>
      <c r="AD40" s="1">
        <v>42422</v>
      </c>
      <c r="AE40" s="1">
        <v>42422</v>
      </c>
      <c r="AF40" s="1">
        <v>43100</v>
      </c>
      <c r="AG40" s="9">
        <v>495000000</v>
      </c>
      <c r="AH40" s="61">
        <f>SUM(AG40/S40)</f>
        <v>0.99</v>
      </c>
      <c r="AI40" s="5"/>
      <c r="AJ40" s="32"/>
      <c r="AK40" s="5"/>
      <c r="AL40" s="5"/>
      <c r="AM40" s="5"/>
      <c r="AN40" s="40"/>
      <c r="AO40" s="5"/>
      <c r="AP40" s="6"/>
      <c r="AQ40" s="37" t="str">
        <f t="shared" si="9"/>
        <v>서희진</v>
      </c>
      <c r="AR40" s="7"/>
      <c r="AS40" s="7"/>
      <c r="AT40" s="4">
        <v>42451</v>
      </c>
      <c r="AU40" s="10">
        <v>224000000</v>
      </c>
      <c r="AV40" s="7"/>
      <c r="AW40" s="6"/>
      <c r="AX40" s="7"/>
      <c r="AY40" s="6"/>
      <c r="AZ40" s="7"/>
      <c r="BA40" s="6"/>
      <c r="BB40" s="7"/>
      <c r="BC40" s="6"/>
      <c r="BD40" s="7"/>
      <c r="BE40" s="6"/>
    </row>
    <row r="41" spans="1:57" ht="29.25" customHeight="1">
      <c r="A41" s="37">
        <v>35</v>
      </c>
      <c r="B41" s="5" t="s">
        <v>222</v>
      </c>
      <c r="C41" s="5" t="s">
        <v>223</v>
      </c>
      <c r="D41" s="1">
        <v>42417</v>
      </c>
      <c r="E41" s="5" t="s">
        <v>66</v>
      </c>
      <c r="F41" s="5" t="s">
        <v>79</v>
      </c>
      <c r="G41" s="38" t="s">
        <v>265</v>
      </c>
      <c r="H41" s="38" t="str">
        <f t="shared" si="1"/>
        <v>현장형 창조인재 양성사업 결과물 홍보공간 조성</v>
      </c>
      <c r="I41" s="38" t="s">
        <v>266</v>
      </c>
      <c r="J41" s="9">
        <v>11882200</v>
      </c>
      <c r="K41" s="39"/>
      <c r="L41" s="38"/>
      <c r="M41" s="11"/>
      <c r="N41" s="5"/>
      <c r="O41" s="5"/>
      <c r="P41" s="5"/>
      <c r="Q41" s="5"/>
      <c r="R41" s="28"/>
      <c r="S41" s="29"/>
      <c r="T41" s="39"/>
      <c r="U41" s="38"/>
      <c r="V41" s="38"/>
      <c r="W41" s="38"/>
      <c r="X41" s="25"/>
      <c r="Y41" s="39"/>
      <c r="Z41" s="38" t="s">
        <v>267</v>
      </c>
      <c r="AA41" s="5" t="s">
        <v>268</v>
      </c>
      <c r="AB41" s="38" t="s">
        <v>269</v>
      </c>
      <c r="AC41" s="38"/>
      <c r="AD41" s="1">
        <v>42422</v>
      </c>
      <c r="AE41" s="1">
        <v>42422</v>
      </c>
      <c r="AF41" s="1">
        <v>42426</v>
      </c>
      <c r="AG41" s="9">
        <v>10901000</v>
      </c>
      <c r="AH41" s="2">
        <f t="shared" ref="AH41" si="10">SUM(AG41/J41)*100</f>
        <v>91.742269950009259</v>
      </c>
      <c r="AI41" s="5"/>
      <c r="AJ41" s="32"/>
      <c r="AK41" s="5"/>
      <c r="AL41" s="5"/>
      <c r="AM41" s="5"/>
      <c r="AN41" s="40"/>
      <c r="AO41" s="5"/>
      <c r="AP41" s="6"/>
      <c r="AQ41" s="37" t="str">
        <f t="shared" si="9"/>
        <v>김태훈</v>
      </c>
      <c r="AR41" s="7">
        <v>42426</v>
      </c>
      <c r="AS41" s="7">
        <v>42426</v>
      </c>
      <c r="AT41" s="4"/>
      <c r="AU41" s="10"/>
      <c r="AV41" s="7">
        <v>42429</v>
      </c>
      <c r="AW41" s="6">
        <f t="shared" si="7"/>
        <v>10901000</v>
      </c>
      <c r="AX41" s="58"/>
      <c r="AY41" s="58"/>
      <c r="AZ41" s="58"/>
      <c r="BA41" s="58"/>
      <c r="BB41" s="58"/>
      <c r="BC41" s="58"/>
      <c r="BD41" s="58"/>
      <c r="BE41" s="58"/>
    </row>
    <row r="42" spans="1:57" ht="29.25" customHeight="1">
      <c r="A42" s="37">
        <v>36</v>
      </c>
      <c r="B42" s="5" t="s">
        <v>64</v>
      </c>
      <c r="C42" s="5" t="s">
        <v>78</v>
      </c>
      <c r="D42" s="1">
        <v>42423</v>
      </c>
      <c r="E42" s="5" t="s">
        <v>66</v>
      </c>
      <c r="F42" s="5" t="s">
        <v>79</v>
      </c>
      <c r="G42" s="38" t="s">
        <v>270</v>
      </c>
      <c r="H42" s="38" t="str">
        <f>G42</f>
        <v>설맞이 환경정비에 따른 폐품 처리</v>
      </c>
      <c r="I42" s="38" t="s">
        <v>271</v>
      </c>
      <c r="J42" s="9">
        <v>120000</v>
      </c>
      <c r="K42" s="39"/>
      <c r="L42" s="38"/>
      <c r="M42" s="11"/>
      <c r="N42" s="5"/>
      <c r="O42" s="5"/>
      <c r="P42" s="5"/>
      <c r="Q42" s="5"/>
      <c r="R42" s="28"/>
      <c r="S42" s="29"/>
      <c r="T42" s="39"/>
      <c r="U42" s="38"/>
      <c r="V42" s="38"/>
      <c r="W42" s="38"/>
      <c r="X42" s="25"/>
      <c r="Y42" s="39"/>
      <c r="Z42" s="38" t="s">
        <v>272</v>
      </c>
      <c r="AA42" s="5" t="s">
        <v>273</v>
      </c>
      <c r="AB42" s="38" t="s">
        <v>274</v>
      </c>
      <c r="AC42" s="38"/>
      <c r="AD42" s="1">
        <v>42423</v>
      </c>
      <c r="AE42" s="1">
        <v>42431</v>
      </c>
      <c r="AF42" s="1">
        <v>42433</v>
      </c>
      <c r="AG42" s="9">
        <v>100000</v>
      </c>
      <c r="AH42" s="2">
        <f>SUM(AG42/J42)*100</f>
        <v>83.333333333333343</v>
      </c>
      <c r="AI42" s="5"/>
      <c r="AJ42" s="32"/>
      <c r="AK42" s="5"/>
      <c r="AL42" s="5"/>
      <c r="AM42" s="5"/>
      <c r="AN42" s="40"/>
      <c r="AO42" s="5"/>
      <c r="AP42" s="6"/>
      <c r="AQ42" s="37" t="str">
        <f>C42</f>
        <v>이인철</v>
      </c>
      <c r="AR42" s="7">
        <v>42432</v>
      </c>
      <c r="AS42" s="7">
        <v>42432</v>
      </c>
      <c r="AT42" s="4"/>
      <c r="AU42" s="10"/>
      <c r="AV42" s="7">
        <v>42438</v>
      </c>
      <c r="AW42" s="6">
        <f t="shared" si="7"/>
        <v>100000</v>
      </c>
      <c r="AX42" s="58"/>
      <c r="AY42" s="58"/>
      <c r="AZ42" s="58"/>
      <c r="BA42" s="58"/>
      <c r="BB42" s="58"/>
      <c r="BC42" s="58"/>
      <c r="BD42" s="58"/>
      <c r="BE42" s="58"/>
    </row>
    <row r="43" spans="1:57" ht="29.25" customHeight="1">
      <c r="A43" s="37">
        <v>37</v>
      </c>
      <c r="B43" s="5" t="s">
        <v>85</v>
      </c>
      <c r="C43" s="5" t="s">
        <v>226</v>
      </c>
      <c r="D43" s="1">
        <v>42422</v>
      </c>
      <c r="E43" s="5" t="s">
        <v>66</v>
      </c>
      <c r="F43" s="5" t="s">
        <v>275</v>
      </c>
      <c r="G43" s="38" t="s">
        <v>276</v>
      </c>
      <c r="H43" s="38" t="str">
        <f>G43</f>
        <v>한국만화박물관 상설전시관 4층 크로마키 시스템 개보수용역</v>
      </c>
      <c r="I43" s="38" t="s">
        <v>277</v>
      </c>
      <c r="J43" s="9">
        <v>17500000</v>
      </c>
      <c r="K43" s="39"/>
      <c r="L43" s="38"/>
      <c r="M43" s="11"/>
      <c r="N43" s="5"/>
      <c r="O43" s="5"/>
      <c r="P43" s="5"/>
      <c r="Q43" s="5"/>
      <c r="R43" s="28"/>
      <c r="S43" s="29"/>
      <c r="T43" s="39"/>
      <c r="U43" s="38"/>
      <c r="V43" s="38"/>
      <c r="W43" s="38"/>
      <c r="X43" s="25"/>
      <c r="Y43" s="39"/>
      <c r="Z43" s="38" t="s">
        <v>278</v>
      </c>
      <c r="AA43" s="5" t="s">
        <v>279</v>
      </c>
      <c r="AB43" s="38" t="s">
        <v>280</v>
      </c>
      <c r="AC43" s="38"/>
      <c r="AD43" s="1">
        <v>42425</v>
      </c>
      <c r="AE43" s="1">
        <v>42431</v>
      </c>
      <c r="AF43" s="1">
        <v>42447</v>
      </c>
      <c r="AG43" s="9">
        <v>15730000</v>
      </c>
      <c r="AH43" s="2">
        <f>SUM(AG43/J43)*100</f>
        <v>89.885714285714286</v>
      </c>
      <c r="AI43" s="5"/>
      <c r="AJ43" s="32"/>
      <c r="AK43" s="5"/>
      <c r="AL43" s="5"/>
      <c r="AM43" s="5"/>
      <c r="AN43" s="40"/>
      <c r="AO43" s="5"/>
      <c r="AP43" s="6"/>
      <c r="AQ43" s="37" t="str">
        <f>C43</f>
        <v>서정임</v>
      </c>
      <c r="AR43" s="7">
        <v>42447</v>
      </c>
      <c r="AS43" s="7">
        <v>42447</v>
      </c>
      <c r="AT43" s="4"/>
      <c r="AU43" s="10"/>
      <c r="AV43" s="7">
        <v>42453</v>
      </c>
      <c r="AW43" s="6">
        <f t="shared" si="7"/>
        <v>15730000</v>
      </c>
      <c r="AX43" s="58"/>
      <c r="AY43" s="58"/>
      <c r="AZ43" s="58"/>
      <c r="BA43" s="58"/>
      <c r="BB43" s="58"/>
      <c r="BC43" s="58"/>
      <c r="BD43" s="58"/>
      <c r="BE43" s="58"/>
    </row>
    <row r="44" spans="1:57" ht="29.25" customHeight="1">
      <c r="A44" s="37">
        <v>38</v>
      </c>
      <c r="B44" s="5" t="s">
        <v>85</v>
      </c>
      <c r="C44" s="5" t="s">
        <v>226</v>
      </c>
      <c r="D44" s="1">
        <v>42422</v>
      </c>
      <c r="E44" s="5" t="s">
        <v>66</v>
      </c>
      <c r="F44" s="5" t="s">
        <v>275</v>
      </c>
      <c r="G44" s="38" t="s">
        <v>281</v>
      </c>
      <c r="H44" s="38" t="str">
        <f t="shared" ref="H44" si="11">G44</f>
        <v>한국만화박물관 상설전시관 모형 전시물 수리용역</v>
      </c>
      <c r="I44" s="38" t="s">
        <v>282</v>
      </c>
      <c r="J44" s="9">
        <v>6170000</v>
      </c>
      <c r="K44" s="39"/>
      <c r="L44" s="38"/>
      <c r="M44" s="11"/>
      <c r="N44" s="5"/>
      <c r="O44" s="5"/>
      <c r="P44" s="5"/>
      <c r="Q44" s="5"/>
      <c r="R44" s="28"/>
      <c r="S44" s="29"/>
      <c r="T44" s="39"/>
      <c r="U44" s="38"/>
      <c r="V44" s="38"/>
      <c r="W44" s="38"/>
      <c r="X44" s="25"/>
      <c r="Y44" s="39"/>
      <c r="Z44" s="38" t="s">
        <v>283</v>
      </c>
      <c r="AA44" s="5" t="s">
        <v>284</v>
      </c>
      <c r="AB44" s="38" t="s">
        <v>285</v>
      </c>
      <c r="AC44" s="38"/>
      <c r="AD44" s="1">
        <v>42426</v>
      </c>
      <c r="AE44" s="1">
        <v>42426</v>
      </c>
      <c r="AF44" s="1">
        <v>42451</v>
      </c>
      <c r="AG44" s="9">
        <v>5500000</v>
      </c>
      <c r="AH44" s="2">
        <f t="shared" ref="AH44:AH51" si="12">SUM(AG44/J44)*100</f>
        <v>89.141004862236628</v>
      </c>
      <c r="AI44" s="5"/>
      <c r="AJ44" s="32"/>
      <c r="AK44" s="5"/>
      <c r="AL44" s="5"/>
      <c r="AM44" s="5"/>
      <c r="AN44" s="40"/>
      <c r="AO44" s="5"/>
      <c r="AP44" s="6"/>
      <c r="AQ44" s="37" t="str">
        <f t="shared" ref="AQ44:AQ51" si="13">C44</f>
        <v>서정임</v>
      </c>
      <c r="AR44" s="7">
        <v>42447</v>
      </c>
      <c r="AS44" s="7">
        <v>42447</v>
      </c>
      <c r="AT44" s="4"/>
      <c r="AU44" s="10"/>
      <c r="AV44" s="7">
        <v>42453</v>
      </c>
      <c r="AW44" s="6">
        <f t="shared" si="7"/>
        <v>5500000</v>
      </c>
      <c r="AX44" s="58"/>
      <c r="AY44" s="58"/>
      <c r="AZ44" s="58"/>
      <c r="BA44" s="58"/>
      <c r="BB44" s="58"/>
      <c r="BC44" s="58"/>
      <c r="BD44" s="58"/>
      <c r="BE44" s="58"/>
    </row>
    <row r="45" spans="1:57" ht="29.25" customHeight="1">
      <c r="A45" s="37">
        <v>39</v>
      </c>
      <c r="B45" s="5" t="s">
        <v>85</v>
      </c>
      <c r="C45" s="5" t="s">
        <v>226</v>
      </c>
      <c r="D45" s="1">
        <v>42426</v>
      </c>
      <c r="E45" s="5" t="s">
        <v>66</v>
      </c>
      <c r="F45" s="5" t="s">
        <v>275</v>
      </c>
      <c r="G45" s="38" t="s">
        <v>286</v>
      </c>
      <c r="H45" s="38" t="str">
        <f>G45</f>
        <v>상설전시관 대형 마우스용 웹툰 영상 제어 시스템 설계 및 설치 용역</v>
      </c>
      <c r="I45" s="38" t="s">
        <v>282</v>
      </c>
      <c r="J45" s="9">
        <v>6600000</v>
      </c>
      <c r="K45" s="39"/>
      <c r="L45" s="38"/>
      <c r="M45" s="11"/>
      <c r="N45" s="5"/>
      <c r="O45" s="5"/>
      <c r="P45" s="5"/>
      <c r="Q45" s="5"/>
      <c r="R45" s="28"/>
      <c r="S45" s="29"/>
      <c r="T45" s="39"/>
      <c r="U45" s="38"/>
      <c r="V45" s="38"/>
      <c r="W45" s="38"/>
      <c r="X45" s="25"/>
      <c r="Y45" s="39"/>
      <c r="Z45" s="38" t="s">
        <v>287</v>
      </c>
      <c r="AA45" s="5" t="s">
        <v>288</v>
      </c>
      <c r="AB45" s="38" t="s">
        <v>289</v>
      </c>
      <c r="AC45" s="38"/>
      <c r="AD45" s="1">
        <v>42429</v>
      </c>
      <c r="AE45" s="1">
        <v>42429</v>
      </c>
      <c r="AF45" s="1">
        <v>42447</v>
      </c>
      <c r="AG45" s="9">
        <v>6000000</v>
      </c>
      <c r="AH45" s="2">
        <f t="shared" si="12"/>
        <v>90.909090909090907</v>
      </c>
      <c r="AI45" s="5"/>
      <c r="AJ45" s="32"/>
      <c r="AK45" s="5"/>
      <c r="AL45" s="5"/>
      <c r="AM45" s="5"/>
      <c r="AN45" s="40"/>
      <c r="AO45" s="5"/>
      <c r="AP45" s="6"/>
      <c r="AQ45" s="37" t="str">
        <f t="shared" si="13"/>
        <v>서정임</v>
      </c>
      <c r="AR45" s="7">
        <v>42447</v>
      </c>
      <c r="AS45" s="7">
        <v>42447</v>
      </c>
      <c r="AT45" s="4"/>
      <c r="AU45" s="10"/>
      <c r="AV45" s="7">
        <v>42453</v>
      </c>
      <c r="AW45" s="6">
        <f t="shared" si="7"/>
        <v>6000000</v>
      </c>
      <c r="AX45" s="58"/>
      <c r="AY45" s="58"/>
      <c r="AZ45" s="58"/>
      <c r="BA45" s="58"/>
      <c r="BB45" s="58"/>
      <c r="BC45" s="58"/>
      <c r="BD45" s="58"/>
      <c r="BE45" s="58"/>
    </row>
    <row r="46" spans="1:57" ht="29.25" customHeight="1">
      <c r="A46" s="37">
        <v>40</v>
      </c>
      <c r="B46" s="5" t="s">
        <v>85</v>
      </c>
      <c r="C46" s="5" t="s">
        <v>184</v>
      </c>
      <c r="D46" s="1">
        <v>42429</v>
      </c>
      <c r="E46" s="5" t="s">
        <v>66</v>
      </c>
      <c r="F46" s="5" t="s">
        <v>290</v>
      </c>
      <c r="G46" s="38" t="s">
        <v>291</v>
      </c>
      <c r="H46" s="38" t="str">
        <f t="shared" ref="H46:H52" si="14">G46</f>
        <v>한국만화박물관 내부 청소 및 도색 용역</v>
      </c>
      <c r="I46" s="38" t="s">
        <v>292</v>
      </c>
      <c r="J46" s="9">
        <v>13255000</v>
      </c>
      <c r="K46" s="39"/>
      <c r="L46" s="38"/>
      <c r="M46" s="11"/>
      <c r="N46" s="5"/>
      <c r="O46" s="5"/>
      <c r="P46" s="5"/>
      <c r="Q46" s="5"/>
      <c r="R46" s="28"/>
      <c r="S46" s="29"/>
      <c r="T46" s="39"/>
      <c r="U46" s="38"/>
      <c r="V46" s="38"/>
      <c r="W46" s="38"/>
      <c r="X46" s="25"/>
      <c r="Y46" s="39"/>
      <c r="Z46" s="38" t="s">
        <v>293</v>
      </c>
      <c r="AA46" s="5" t="s">
        <v>294</v>
      </c>
      <c r="AB46" s="38" t="s">
        <v>295</v>
      </c>
      <c r="AC46" s="38"/>
      <c r="AD46" s="1">
        <v>42431</v>
      </c>
      <c r="AE46" s="1">
        <v>42433</v>
      </c>
      <c r="AF46" s="1">
        <v>42440</v>
      </c>
      <c r="AG46" s="9">
        <v>11880000</v>
      </c>
      <c r="AH46" s="2">
        <f t="shared" si="12"/>
        <v>89.626556016597519</v>
      </c>
      <c r="AI46" s="5"/>
      <c r="AJ46" s="32"/>
      <c r="AK46" s="5"/>
      <c r="AL46" s="5"/>
      <c r="AM46" s="5"/>
      <c r="AN46" s="40"/>
      <c r="AO46" s="5"/>
      <c r="AP46" s="6"/>
      <c r="AQ46" s="37" t="str">
        <f t="shared" si="13"/>
        <v>방희정</v>
      </c>
      <c r="AR46" s="7">
        <v>42440</v>
      </c>
      <c r="AS46" s="7">
        <v>42445</v>
      </c>
      <c r="AT46" s="4"/>
      <c r="AU46" s="10"/>
      <c r="AV46" s="7">
        <v>42450</v>
      </c>
      <c r="AW46" s="6">
        <f t="shared" si="7"/>
        <v>11880000</v>
      </c>
      <c r="AX46" s="58"/>
      <c r="AY46" s="58"/>
      <c r="AZ46" s="58"/>
      <c r="BA46" s="58"/>
      <c r="BB46" s="58"/>
      <c r="BC46" s="58"/>
      <c r="BD46" s="58"/>
      <c r="BE46" s="58"/>
    </row>
    <row r="47" spans="1:57" ht="29.25" customHeight="1">
      <c r="A47" s="37">
        <v>41</v>
      </c>
      <c r="B47" s="5" t="s">
        <v>85</v>
      </c>
      <c r="C47" s="5" t="s">
        <v>184</v>
      </c>
      <c r="D47" s="1">
        <v>42429</v>
      </c>
      <c r="E47" s="5" t="s">
        <v>132</v>
      </c>
      <c r="F47" s="5" t="s">
        <v>79</v>
      </c>
      <c r="G47" s="38" t="s">
        <v>296</v>
      </c>
      <c r="H47" s="38" t="str">
        <f t="shared" si="14"/>
        <v>한국만화박물관 현수막 거치대 및 인포메이션 철제프레임 제작</v>
      </c>
      <c r="I47" s="38" t="s">
        <v>297</v>
      </c>
      <c r="J47" s="9">
        <v>2340800</v>
      </c>
      <c r="K47" s="39"/>
      <c r="L47" s="38"/>
      <c r="M47" s="11"/>
      <c r="N47" s="5"/>
      <c r="O47" s="5"/>
      <c r="P47" s="5"/>
      <c r="Q47" s="5"/>
      <c r="R47" s="28"/>
      <c r="S47" s="29"/>
      <c r="T47" s="39"/>
      <c r="U47" s="38"/>
      <c r="V47" s="38"/>
      <c r="W47" s="38"/>
      <c r="X47" s="25"/>
      <c r="Y47" s="39"/>
      <c r="Z47" s="38" t="s">
        <v>298</v>
      </c>
      <c r="AA47" s="5" t="s">
        <v>299</v>
      </c>
      <c r="AB47" s="38" t="s">
        <v>300</v>
      </c>
      <c r="AC47" s="38"/>
      <c r="AD47" s="1">
        <v>42433</v>
      </c>
      <c r="AE47" s="1"/>
      <c r="AF47" s="1">
        <v>42440</v>
      </c>
      <c r="AG47" s="9">
        <v>2111400</v>
      </c>
      <c r="AH47" s="2">
        <f t="shared" si="12"/>
        <v>90.199931647300076</v>
      </c>
      <c r="AI47" s="5"/>
      <c r="AJ47" s="32"/>
      <c r="AK47" s="5"/>
      <c r="AL47" s="5"/>
      <c r="AM47" s="5"/>
      <c r="AN47" s="40"/>
      <c r="AO47" s="5"/>
      <c r="AP47" s="6"/>
      <c r="AQ47" s="37" t="str">
        <f t="shared" si="13"/>
        <v>방희정</v>
      </c>
      <c r="AR47" s="7">
        <v>42440</v>
      </c>
      <c r="AS47" s="7">
        <v>42453</v>
      </c>
      <c r="AT47" s="4"/>
      <c r="AU47" s="10"/>
      <c r="AV47" s="7">
        <v>42461</v>
      </c>
      <c r="AW47" s="6">
        <f t="shared" si="7"/>
        <v>2111400</v>
      </c>
      <c r="AX47" s="58"/>
      <c r="AY47" s="58"/>
      <c r="AZ47" s="58"/>
      <c r="BA47" s="58"/>
      <c r="BB47" s="58"/>
      <c r="BC47" s="58"/>
      <c r="BD47" s="58"/>
      <c r="BE47" s="58"/>
    </row>
    <row r="48" spans="1:57" ht="29.25" customHeight="1">
      <c r="A48" s="37">
        <v>42</v>
      </c>
      <c r="B48" s="5" t="s">
        <v>85</v>
      </c>
      <c r="C48" s="5" t="s">
        <v>226</v>
      </c>
      <c r="D48" s="1">
        <v>42419</v>
      </c>
      <c r="E48" s="5" t="s">
        <v>216</v>
      </c>
      <c r="F48" s="71" t="s">
        <v>301</v>
      </c>
      <c r="G48" s="38" t="s">
        <v>302</v>
      </c>
      <c r="H48" s="38" t="str">
        <f t="shared" si="14"/>
        <v>한국만화박물관 상설전시 보완공사</v>
      </c>
      <c r="I48" s="38" t="s">
        <v>303</v>
      </c>
      <c r="J48" s="9">
        <v>29471540</v>
      </c>
      <c r="K48" s="39"/>
      <c r="L48" s="72"/>
      <c r="M48" s="11"/>
      <c r="N48" s="5"/>
      <c r="O48" s="72"/>
      <c r="P48" s="5"/>
      <c r="Q48" s="5"/>
      <c r="R48" s="60"/>
      <c r="S48" s="60"/>
      <c r="T48" s="39"/>
      <c r="U48" s="38"/>
      <c r="V48" s="38"/>
      <c r="W48" s="38"/>
      <c r="X48" s="60"/>
      <c r="Y48" s="39"/>
      <c r="Z48" s="38" t="s">
        <v>304</v>
      </c>
      <c r="AA48" s="5" t="s">
        <v>305</v>
      </c>
      <c r="AB48" s="38" t="s">
        <v>306</v>
      </c>
      <c r="AC48" s="38"/>
      <c r="AD48" s="1">
        <v>42436</v>
      </c>
      <c r="AE48" s="1">
        <v>42436</v>
      </c>
      <c r="AF48" s="1">
        <v>42440</v>
      </c>
      <c r="AG48" s="9">
        <v>26400000</v>
      </c>
      <c r="AH48" s="2">
        <f t="shared" si="12"/>
        <v>89.577945366954012</v>
      </c>
      <c r="AI48" s="5"/>
      <c r="AJ48" s="32"/>
      <c r="AK48" s="5"/>
      <c r="AL48" s="5"/>
      <c r="AM48" s="5"/>
      <c r="AN48" s="40"/>
      <c r="AO48" s="5"/>
      <c r="AP48" s="6"/>
      <c r="AQ48" s="37" t="str">
        <f t="shared" si="13"/>
        <v>서정임</v>
      </c>
      <c r="AR48" s="7">
        <v>42440</v>
      </c>
      <c r="AS48" s="7">
        <v>42445</v>
      </c>
      <c r="AT48" s="4"/>
      <c r="AU48" s="10"/>
      <c r="AV48" s="7">
        <v>42450</v>
      </c>
      <c r="AW48" s="6">
        <f t="shared" si="7"/>
        <v>26400000</v>
      </c>
      <c r="AX48" s="58"/>
      <c r="AY48" s="58"/>
      <c r="AZ48" s="58"/>
      <c r="BA48" s="58"/>
      <c r="BB48" s="58"/>
      <c r="BC48" s="58"/>
      <c r="BD48" s="58"/>
      <c r="BE48" s="58"/>
    </row>
    <row r="49" spans="1:57" ht="29.25" customHeight="1">
      <c r="A49" s="12">
        <v>43</v>
      </c>
      <c r="B49" s="14" t="s">
        <v>177</v>
      </c>
      <c r="C49" s="14" t="s">
        <v>178</v>
      </c>
      <c r="D49" s="13">
        <v>42419</v>
      </c>
      <c r="E49" s="14" t="s">
        <v>132</v>
      </c>
      <c r="F49" s="73" t="s">
        <v>307</v>
      </c>
      <c r="G49" s="15" t="s">
        <v>308</v>
      </c>
      <c r="H49" s="15" t="str">
        <f t="shared" si="14"/>
        <v>만화도서관 2016년도 국내외 도서 및 비도서(연간단가계약) 구입</v>
      </c>
      <c r="I49" s="15" t="s">
        <v>309</v>
      </c>
      <c r="J49" s="16">
        <v>38228000</v>
      </c>
      <c r="K49" s="17">
        <v>42422</v>
      </c>
      <c r="L49" s="74" t="s">
        <v>310</v>
      </c>
      <c r="M49" s="24">
        <v>0.9</v>
      </c>
      <c r="N49" s="14" t="s">
        <v>311</v>
      </c>
      <c r="O49" s="74" t="s">
        <v>312</v>
      </c>
      <c r="P49" s="14" t="s">
        <v>73</v>
      </c>
      <c r="Q49" s="14" t="s">
        <v>313</v>
      </c>
      <c r="R49" s="26">
        <v>38228000</v>
      </c>
      <c r="S49" s="26">
        <v>38330546.619999997</v>
      </c>
      <c r="T49" s="17">
        <v>42426</v>
      </c>
      <c r="U49" s="15">
        <v>34</v>
      </c>
      <c r="V49" s="15" t="s">
        <v>314</v>
      </c>
      <c r="W49" s="15" t="s">
        <v>315</v>
      </c>
      <c r="X49" s="26">
        <v>34505100</v>
      </c>
      <c r="Y49" s="17">
        <v>42424</v>
      </c>
      <c r="Z49" s="15" t="s">
        <v>314</v>
      </c>
      <c r="AA49" s="14" t="s">
        <v>316</v>
      </c>
      <c r="AB49" s="15" t="s">
        <v>315</v>
      </c>
      <c r="AC49" s="15">
        <v>1</v>
      </c>
      <c r="AD49" s="13">
        <v>42438</v>
      </c>
      <c r="AE49" s="13"/>
      <c r="AF49" s="13">
        <v>42735</v>
      </c>
      <c r="AG49" s="16">
        <v>34505100</v>
      </c>
      <c r="AH49" s="36">
        <f>SUM(AG49/S49)</f>
        <v>0.90019848509011435</v>
      </c>
      <c r="AI49" s="14"/>
      <c r="AJ49" s="33"/>
      <c r="AK49" s="14"/>
      <c r="AL49" s="14"/>
      <c r="AM49" s="14"/>
      <c r="AN49" s="19"/>
      <c r="AO49" s="14"/>
      <c r="AP49" s="23"/>
      <c r="AQ49" s="12" t="str">
        <f t="shared" si="13"/>
        <v>김연희</v>
      </c>
      <c r="AR49" s="20"/>
      <c r="AS49" s="20"/>
      <c r="AT49" s="21"/>
      <c r="AU49" s="22"/>
      <c r="AV49" s="20"/>
      <c r="AW49" s="23"/>
      <c r="AX49" s="20">
        <v>42480</v>
      </c>
      <c r="AY49" s="23">
        <v>2427660</v>
      </c>
      <c r="AZ49" s="75"/>
      <c r="BA49" s="75"/>
      <c r="BB49" s="75"/>
      <c r="BC49" s="75"/>
      <c r="BD49" s="75"/>
      <c r="BE49" s="75"/>
    </row>
    <row r="50" spans="1:57" ht="29.25" customHeight="1">
      <c r="A50" s="37">
        <v>44</v>
      </c>
      <c r="B50" s="5" t="s">
        <v>64</v>
      </c>
      <c r="C50" s="5" t="s">
        <v>78</v>
      </c>
      <c r="D50" s="1">
        <v>42419</v>
      </c>
      <c r="E50" s="5" t="s">
        <v>132</v>
      </c>
      <c r="F50" s="71" t="s">
        <v>79</v>
      </c>
      <c r="G50" s="38" t="s">
        <v>317</v>
      </c>
      <c r="H50" s="38" t="str">
        <f t="shared" si="14"/>
        <v>통합백신관리 솔류션 및 백신 도입</v>
      </c>
      <c r="I50" s="38" t="s">
        <v>318</v>
      </c>
      <c r="J50" s="9">
        <v>5636400</v>
      </c>
      <c r="K50" s="39"/>
      <c r="L50" s="72"/>
      <c r="M50" s="11"/>
      <c r="N50" s="5"/>
      <c r="O50" s="72"/>
      <c r="P50" s="5"/>
      <c r="Q50" s="5"/>
      <c r="R50" s="60"/>
      <c r="S50" s="60"/>
      <c r="T50" s="39"/>
      <c r="U50" s="38"/>
      <c r="V50" s="38"/>
      <c r="W50" s="38"/>
      <c r="X50" s="60"/>
      <c r="Y50" s="39"/>
      <c r="Z50" s="38" t="s">
        <v>319</v>
      </c>
      <c r="AA50" s="5" t="s">
        <v>320</v>
      </c>
      <c r="AB50" s="38" t="s">
        <v>321</v>
      </c>
      <c r="AC50" s="38"/>
      <c r="AD50" s="1">
        <v>42440</v>
      </c>
      <c r="AE50" s="1"/>
      <c r="AF50" s="1">
        <v>42460</v>
      </c>
      <c r="AG50" s="9">
        <v>5368000</v>
      </c>
      <c r="AH50" s="2">
        <f t="shared" si="12"/>
        <v>95.238095238095227</v>
      </c>
      <c r="AI50" s="5"/>
      <c r="AJ50" s="32"/>
      <c r="AK50" s="5"/>
      <c r="AL50" s="5"/>
      <c r="AM50" s="5"/>
      <c r="AN50" s="40"/>
      <c r="AO50" s="5"/>
      <c r="AP50" s="6"/>
      <c r="AQ50" s="37" t="str">
        <f t="shared" si="13"/>
        <v>이인철</v>
      </c>
      <c r="AR50" s="7">
        <v>42447</v>
      </c>
      <c r="AS50" s="7">
        <v>42451</v>
      </c>
      <c r="AT50" s="4"/>
      <c r="AU50" s="10"/>
      <c r="AV50" s="7">
        <v>42453</v>
      </c>
      <c r="AW50" s="6">
        <f t="shared" si="7"/>
        <v>5368000</v>
      </c>
      <c r="AX50" s="58"/>
      <c r="AY50" s="58"/>
      <c r="AZ50" s="58"/>
      <c r="BA50" s="58"/>
      <c r="BB50" s="58"/>
      <c r="BC50" s="58"/>
      <c r="BD50" s="58"/>
      <c r="BE50" s="58"/>
    </row>
    <row r="51" spans="1:57" ht="29.25" customHeight="1">
      <c r="A51" s="12">
        <v>45</v>
      </c>
      <c r="B51" s="14" t="s">
        <v>64</v>
      </c>
      <c r="C51" s="14" t="s">
        <v>78</v>
      </c>
      <c r="D51" s="13">
        <v>42424</v>
      </c>
      <c r="E51" s="14" t="s">
        <v>66</v>
      </c>
      <c r="F51" s="14" t="s">
        <v>79</v>
      </c>
      <c r="G51" s="15" t="s">
        <v>322</v>
      </c>
      <c r="H51" s="15" t="str">
        <f t="shared" si="14"/>
        <v>한국만화영상진흥원 청사 방역용역</v>
      </c>
      <c r="I51" s="15" t="s">
        <v>323</v>
      </c>
      <c r="J51" s="16">
        <v>3680000</v>
      </c>
      <c r="K51" s="17"/>
      <c r="L51" s="15"/>
      <c r="M51" s="24"/>
      <c r="N51" s="14"/>
      <c r="O51" s="14"/>
      <c r="P51" s="14"/>
      <c r="Q51" s="14"/>
      <c r="R51" s="30"/>
      <c r="S51" s="31"/>
      <c r="T51" s="17"/>
      <c r="U51" s="15"/>
      <c r="V51" s="15"/>
      <c r="W51" s="15"/>
      <c r="X51" s="27"/>
      <c r="Y51" s="17"/>
      <c r="Z51" s="15" t="s">
        <v>324</v>
      </c>
      <c r="AA51" s="14" t="s">
        <v>325</v>
      </c>
      <c r="AB51" s="15" t="s">
        <v>326</v>
      </c>
      <c r="AC51" s="15"/>
      <c r="AD51" s="13">
        <v>42440</v>
      </c>
      <c r="AE51" s="13">
        <v>42443</v>
      </c>
      <c r="AF51" s="13">
        <v>42704</v>
      </c>
      <c r="AG51" s="16">
        <v>3333500</v>
      </c>
      <c r="AH51" s="18">
        <f t="shared" si="12"/>
        <v>90.584239130434781</v>
      </c>
      <c r="AI51" s="14"/>
      <c r="AJ51" s="33"/>
      <c r="AK51" s="14"/>
      <c r="AL51" s="14"/>
      <c r="AM51" s="14"/>
      <c r="AN51" s="19"/>
      <c r="AO51" s="14"/>
      <c r="AP51" s="23"/>
      <c r="AQ51" s="12" t="str">
        <f t="shared" si="13"/>
        <v>이인철</v>
      </c>
      <c r="AR51" s="20"/>
      <c r="AS51" s="20"/>
      <c r="AT51" s="21"/>
      <c r="AU51" s="22"/>
      <c r="AV51" s="20"/>
      <c r="AW51" s="23"/>
      <c r="AX51" s="20">
        <v>42453</v>
      </c>
      <c r="AY51" s="23">
        <v>666700</v>
      </c>
      <c r="AZ51" s="75"/>
      <c r="BA51" s="75"/>
      <c r="BB51" s="75"/>
      <c r="BC51" s="75"/>
      <c r="BD51" s="75"/>
      <c r="BE51" s="75"/>
    </row>
    <row r="52" spans="1:57" ht="29.25" customHeight="1">
      <c r="A52" s="37">
        <v>46</v>
      </c>
      <c r="B52" s="5" t="s">
        <v>177</v>
      </c>
      <c r="C52" s="5" t="s">
        <v>327</v>
      </c>
      <c r="D52" s="1">
        <v>42429</v>
      </c>
      <c r="E52" s="5" t="s">
        <v>66</v>
      </c>
      <c r="F52" s="5" t="s">
        <v>79</v>
      </c>
      <c r="G52" s="38" t="s">
        <v>328</v>
      </c>
      <c r="H52" s="38" t="str">
        <f t="shared" si="14"/>
        <v>2016 만화등록문화재 영인본 영어판 번역 용역</v>
      </c>
      <c r="I52" s="38" t="s">
        <v>329</v>
      </c>
      <c r="J52" s="9">
        <v>13000000</v>
      </c>
      <c r="K52" s="39"/>
      <c r="L52" s="38"/>
      <c r="M52" s="11"/>
      <c r="N52" s="5"/>
      <c r="O52" s="5"/>
      <c r="P52" s="5"/>
      <c r="Q52" s="5"/>
      <c r="R52" s="28"/>
      <c r="S52" s="29"/>
      <c r="T52" s="39"/>
      <c r="U52" s="38"/>
      <c r="V52" s="38"/>
      <c r="W52" s="38"/>
      <c r="X52" s="25"/>
      <c r="Y52" s="39"/>
      <c r="Z52" s="38" t="s">
        <v>330</v>
      </c>
      <c r="AA52" s="5" t="s">
        <v>331</v>
      </c>
      <c r="AB52" s="38" t="s">
        <v>332</v>
      </c>
      <c r="AC52" s="38"/>
      <c r="AD52" s="1">
        <v>42440</v>
      </c>
      <c r="AE52" s="1">
        <v>42440</v>
      </c>
      <c r="AF52" s="1">
        <v>42503</v>
      </c>
      <c r="AG52" s="9">
        <v>12500000</v>
      </c>
      <c r="AH52" s="2">
        <f>SUM(AG52/J52)*100</f>
        <v>96.15384615384616</v>
      </c>
      <c r="AI52" s="5"/>
      <c r="AJ52" s="32"/>
      <c r="AK52" s="5"/>
      <c r="AL52" s="5"/>
      <c r="AM52" s="5"/>
      <c r="AN52" s="40"/>
      <c r="AO52" s="5"/>
      <c r="AP52" s="6"/>
      <c r="AQ52" s="37" t="str">
        <f>C52</f>
        <v>심리나</v>
      </c>
      <c r="AR52" s="7"/>
      <c r="AS52" s="7"/>
      <c r="AT52" s="4"/>
      <c r="AU52" s="10"/>
      <c r="AV52" s="7"/>
      <c r="AW52" s="6"/>
      <c r="AX52" s="58"/>
      <c r="AY52" s="58"/>
      <c r="AZ52" s="58"/>
      <c r="BA52" s="58"/>
      <c r="BB52" s="58"/>
      <c r="BC52" s="58"/>
      <c r="BD52" s="58"/>
      <c r="BE52" s="58"/>
    </row>
    <row r="53" spans="1:57" ht="29.25" customHeight="1">
      <c r="A53" s="37">
        <v>47</v>
      </c>
      <c r="B53" s="5" t="s">
        <v>85</v>
      </c>
      <c r="C53" s="5" t="s">
        <v>244</v>
      </c>
      <c r="D53" s="1">
        <v>42433</v>
      </c>
      <c r="E53" s="5" t="s">
        <v>66</v>
      </c>
      <c r="F53" s="5" t="s">
        <v>333</v>
      </c>
      <c r="G53" s="38" t="s">
        <v>334</v>
      </c>
      <c r="H53" s="38" t="str">
        <f>G53</f>
        <v>한국만화박물관 4D상영관 시스템 교체 설치 용역</v>
      </c>
      <c r="I53" s="38" t="s">
        <v>335</v>
      </c>
      <c r="J53" s="9">
        <v>45430000</v>
      </c>
      <c r="K53" s="39">
        <v>42438</v>
      </c>
      <c r="L53" s="38"/>
      <c r="M53" s="11">
        <v>0.87744999999999995</v>
      </c>
      <c r="N53" s="5" t="s">
        <v>336</v>
      </c>
      <c r="O53" s="5" t="s">
        <v>336</v>
      </c>
      <c r="P53" s="5" t="s">
        <v>73</v>
      </c>
      <c r="Q53" s="5" t="s">
        <v>313</v>
      </c>
      <c r="R53" s="60">
        <v>45430000</v>
      </c>
      <c r="S53" s="60">
        <v>45632450</v>
      </c>
      <c r="T53" s="39">
        <v>42433</v>
      </c>
      <c r="U53" s="38">
        <v>5</v>
      </c>
      <c r="V53" s="38" t="s">
        <v>337</v>
      </c>
      <c r="W53" s="38" t="s">
        <v>338</v>
      </c>
      <c r="X53" s="60">
        <v>43210000</v>
      </c>
      <c r="Y53" s="39">
        <v>42439</v>
      </c>
      <c r="Z53" s="38" t="s">
        <v>337</v>
      </c>
      <c r="AA53" s="5" t="s">
        <v>339</v>
      </c>
      <c r="AB53" s="38" t="s">
        <v>338</v>
      </c>
      <c r="AC53" s="38">
        <v>1</v>
      </c>
      <c r="AD53" s="1">
        <v>42440</v>
      </c>
      <c r="AE53" s="1">
        <v>42441</v>
      </c>
      <c r="AF53" s="1">
        <v>42443</v>
      </c>
      <c r="AG53" s="9">
        <v>43210000</v>
      </c>
      <c r="AH53" s="61">
        <f>SUM(AG53/S53)</f>
        <v>0.94691387378937575</v>
      </c>
      <c r="AI53" s="5"/>
      <c r="AJ53" s="32"/>
      <c r="AK53" s="5"/>
      <c r="AL53" s="5"/>
      <c r="AM53" s="5"/>
      <c r="AN53" s="40"/>
      <c r="AO53" s="5"/>
      <c r="AP53" s="6"/>
      <c r="AQ53" s="37" t="str">
        <f t="shared" ref="AQ53" si="15">C53</f>
        <v>김현재</v>
      </c>
      <c r="AR53" s="7">
        <v>42440</v>
      </c>
      <c r="AS53" s="7">
        <v>42445</v>
      </c>
      <c r="AT53" s="4"/>
      <c r="AU53" s="10"/>
      <c r="AV53" s="7">
        <v>42450</v>
      </c>
      <c r="AW53" s="6">
        <f>SUM(AG53-AU53)</f>
        <v>43210000</v>
      </c>
      <c r="AX53" s="58"/>
      <c r="AY53" s="58"/>
      <c r="AZ53" s="58"/>
      <c r="BA53" s="58"/>
      <c r="BB53" s="58"/>
      <c r="BC53" s="58"/>
      <c r="BD53" s="58"/>
      <c r="BE53" s="58"/>
    </row>
    <row r="54" spans="1:57" ht="29.25" customHeight="1">
      <c r="A54" s="37">
        <v>48</v>
      </c>
      <c r="B54" s="5" t="s">
        <v>85</v>
      </c>
      <c r="C54" s="5" t="s">
        <v>226</v>
      </c>
      <c r="D54" s="1">
        <v>42433</v>
      </c>
      <c r="E54" s="5" t="s">
        <v>66</v>
      </c>
      <c r="F54" s="5" t="s">
        <v>79</v>
      </c>
      <c r="G54" s="38" t="s">
        <v>340</v>
      </c>
      <c r="H54" s="38" t="str">
        <f>G54</f>
        <v>이상무 작가 추모전 전시 설치 용역</v>
      </c>
      <c r="I54" s="38" t="s">
        <v>341</v>
      </c>
      <c r="J54" s="9">
        <v>18700000</v>
      </c>
      <c r="K54" s="39"/>
      <c r="L54" s="38"/>
      <c r="M54" s="11"/>
      <c r="N54" s="5"/>
      <c r="O54" s="5"/>
      <c r="P54" s="5"/>
      <c r="Q54" s="5"/>
      <c r="R54" s="60"/>
      <c r="S54" s="60"/>
      <c r="T54" s="39"/>
      <c r="U54" s="38"/>
      <c r="V54" s="38"/>
      <c r="W54" s="38"/>
      <c r="X54" s="60"/>
      <c r="Y54" s="39"/>
      <c r="Z54" s="38" t="s">
        <v>342</v>
      </c>
      <c r="AA54" s="5" t="s">
        <v>343</v>
      </c>
      <c r="AB54" s="38" t="s">
        <v>344</v>
      </c>
      <c r="AC54" s="38"/>
      <c r="AD54" s="1">
        <v>42440</v>
      </c>
      <c r="AE54" s="1">
        <v>42440</v>
      </c>
      <c r="AF54" s="1">
        <v>42451</v>
      </c>
      <c r="AG54" s="9">
        <v>16830000</v>
      </c>
      <c r="AH54" s="2">
        <f>SUM(AG54/J54)*100</f>
        <v>90</v>
      </c>
      <c r="AI54" s="5"/>
      <c r="AJ54" s="32"/>
      <c r="AK54" s="5"/>
      <c r="AL54" s="5"/>
      <c r="AM54" s="5"/>
      <c r="AN54" s="40"/>
      <c r="AO54" s="5"/>
      <c r="AP54" s="6"/>
      <c r="AQ54" s="37" t="str">
        <f>C54</f>
        <v>서정임</v>
      </c>
      <c r="AR54" s="7">
        <v>42451</v>
      </c>
      <c r="AS54" s="7">
        <v>42454</v>
      </c>
      <c r="AT54" s="4"/>
      <c r="AU54" s="10"/>
      <c r="AV54" s="7">
        <v>42460</v>
      </c>
      <c r="AW54" s="6">
        <f>SUM(AG54-AU54)</f>
        <v>16830000</v>
      </c>
      <c r="AX54" s="58"/>
      <c r="AY54" s="58"/>
      <c r="AZ54" s="58"/>
      <c r="BA54" s="58"/>
      <c r="BB54" s="58"/>
      <c r="BC54" s="58"/>
      <c r="BD54" s="58"/>
      <c r="BE54" s="58"/>
    </row>
    <row r="55" spans="1:57" ht="29.25" customHeight="1">
      <c r="A55" s="37">
        <v>49</v>
      </c>
      <c r="B55" s="5" t="s">
        <v>64</v>
      </c>
      <c r="C55" s="5" t="s">
        <v>78</v>
      </c>
      <c r="D55" s="1">
        <v>42440</v>
      </c>
      <c r="E55" s="5" t="s">
        <v>66</v>
      </c>
      <c r="F55" s="5" t="s">
        <v>79</v>
      </c>
      <c r="G55" s="38" t="s">
        <v>345</v>
      </c>
      <c r="H55" s="38" t="str">
        <f>G55</f>
        <v>청사 외벽유리 청소용역</v>
      </c>
      <c r="I55" s="38" t="s">
        <v>346</v>
      </c>
      <c r="J55" s="9">
        <v>5199700</v>
      </c>
      <c r="K55" s="39"/>
      <c r="L55" s="38"/>
      <c r="M55" s="11"/>
      <c r="N55" s="5"/>
      <c r="O55" s="5"/>
      <c r="P55" s="5"/>
      <c r="Q55" s="5"/>
      <c r="R55" s="28"/>
      <c r="S55" s="29"/>
      <c r="T55" s="39"/>
      <c r="U55" s="38"/>
      <c r="V55" s="38"/>
      <c r="W55" s="38"/>
      <c r="X55" s="25"/>
      <c r="Y55" s="39"/>
      <c r="Z55" s="38" t="s">
        <v>324</v>
      </c>
      <c r="AA55" s="5" t="s">
        <v>325</v>
      </c>
      <c r="AB55" s="38" t="s">
        <v>326</v>
      </c>
      <c r="AC55" s="38"/>
      <c r="AD55" s="1">
        <v>42440</v>
      </c>
      <c r="AE55" s="1">
        <v>42443</v>
      </c>
      <c r="AF55" s="1">
        <v>42445</v>
      </c>
      <c r="AG55" s="9">
        <v>4999500</v>
      </c>
      <c r="AH55" s="2">
        <f>SUM(AG55/J55)*100</f>
        <v>96.149777871800296</v>
      </c>
      <c r="AI55" s="5"/>
      <c r="AJ55" s="32"/>
      <c r="AK55" s="5"/>
      <c r="AL55" s="5"/>
      <c r="AM55" s="5"/>
      <c r="AN55" s="40"/>
      <c r="AO55" s="5"/>
      <c r="AP55" s="6"/>
      <c r="AQ55" s="37" t="str">
        <f>C55</f>
        <v>이인철</v>
      </c>
      <c r="AR55" s="7">
        <v>42445</v>
      </c>
      <c r="AS55" s="7">
        <v>42445</v>
      </c>
      <c r="AT55" s="4"/>
      <c r="AU55" s="10"/>
      <c r="AV55" s="7">
        <v>42453</v>
      </c>
      <c r="AW55" s="6">
        <f>SUM(AG55-AU55)</f>
        <v>4999500</v>
      </c>
      <c r="AX55" s="58"/>
      <c r="AY55" s="58"/>
      <c r="AZ55" s="58"/>
      <c r="BA55" s="58"/>
      <c r="BB55" s="58"/>
      <c r="BC55" s="58"/>
      <c r="BD55" s="58"/>
      <c r="BE55" s="58"/>
    </row>
    <row r="56" spans="1:57" ht="29.25" customHeight="1">
      <c r="A56" s="12">
        <v>50</v>
      </c>
      <c r="B56" s="14" t="s">
        <v>222</v>
      </c>
      <c r="C56" s="14" t="s">
        <v>347</v>
      </c>
      <c r="D56" s="13">
        <v>42439</v>
      </c>
      <c r="E56" s="14" t="s">
        <v>66</v>
      </c>
      <c r="F56" s="14" t="s">
        <v>79</v>
      </c>
      <c r="G56" s="15" t="s">
        <v>348</v>
      </c>
      <c r="H56" s="15" t="str">
        <f t="shared" ref="H56:H57" si="16">G56</f>
        <v>2016년도 K-Comics 아카데미 교육실 및 교육기기 유지보수</v>
      </c>
      <c r="I56" s="15" t="s">
        <v>349</v>
      </c>
      <c r="J56" s="16">
        <v>9900000</v>
      </c>
      <c r="K56" s="17"/>
      <c r="L56" s="15"/>
      <c r="M56" s="24"/>
      <c r="N56" s="14"/>
      <c r="O56" s="14"/>
      <c r="P56" s="14"/>
      <c r="Q56" s="14"/>
      <c r="R56" s="30"/>
      <c r="S56" s="31"/>
      <c r="T56" s="17"/>
      <c r="U56" s="15"/>
      <c r="V56" s="15"/>
      <c r="W56" s="15"/>
      <c r="X56" s="27"/>
      <c r="Y56" s="17"/>
      <c r="Z56" s="15" t="s">
        <v>157</v>
      </c>
      <c r="AA56" s="14" t="s">
        <v>158</v>
      </c>
      <c r="AB56" s="15" t="s">
        <v>159</v>
      </c>
      <c r="AC56" s="15"/>
      <c r="AD56" s="13">
        <v>42443</v>
      </c>
      <c r="AE56" s="13">
        <v>42461</v>
      </c>
      <c r="AF56" s="13">
        <v>42766</v>
      </c>
      <c r="AG56" s="16">
        <v>9200000</v>
      </c>
      <c r="AH56" s="18">
        <f t="shared" ref="AH56" si="17">SUM(AG56/J56)*100</f>
        <v>92.929292929292927</v>
      </c>
      <c r="AI56" s="14"/>
      <c r="AJ56" s="33"/>
      <c r="AK56" s="14"/>
      <c r="AL56" s="14"/>
      <c r="AM56" s="14"/>
      <c r="AN56" s="19"/>
      <c r="AO56" s="14"/>
      <c r="AP56" s="23"/>
      <c r="AQ56" s="12" t="str">
        <f t="shared" ref="AQ56" si="18">C56</f>
        <v>김보금</v>
      </c>
      <c r="AR56" s="20"/>
      <c r="AS56" s="20"/>
      <c r="AT56" s="21"/>
      <c r="AU56" s="22"/>
      <c r="AV56" s="20"/>
      <c r="AW56" s="23"/>
      <c r="AX56" s="20"/>
      <c r="AY56" s="23"/>
      <c r="AZ56" s="75"/>
      <c r="BA56" s="75"/>
      <c r="BB56" s="75"/>
      <c r="BC56" s="75"/>
      <c r="BD56" s="75"/>
      <c r="BE56" s="75"/>
    </row>
    <row r="57" spans="1:57" ht="29.25" customHeight="1">
      <c r="A57" s="12">
        <v>51</v>
      </c>
      <c r="B57" s="14" t="s">
        <v>64</v>
      </c>
      <c r="C57" s="14" t="s">
        <v>350</v>
      </c>
      <c r="D57" s="13">
        <v>42433</v>
      </c>
      <c r="E57" s="14" t="s">
        <v>66</v>
      </c>
      <c r="F57" s="14" t="s">
        <v>79</v>
      </c>
      <c r="G57" s="15" t="s">
        <v>351</v>
      </c>
      <c r="H57" s="15" t="str">
        <f t="shared" si="16"/>
        <v>2016년 부천만화창작스튜디오 정보통신시스템 유지보수 용역</v>
      </c>
      <c r="I57" s="15" t="s">
        <v>352</v>
      </c>
      <c r="J57" s="16">
        <v>5000000</v>
      </c>
      <c r="K57" s="17"/>
      <c r="L57" s="15"/>
      <c r="M57" s="24"/>
      <c r="N57" s="14"/>
      <c r="O57" s="14"/>
      <c r="P57" s="14"/>
      <c r="Q57" s="14"/>
      <c r="R57" s="30"/>
      <c r="S57" s="31"/>
      <c r="T57" s="17"/>
      <c r="U57" s="15"/>
      <c r="V57" s="15"/>
      <c r="W57" s="15"/>
      <c r="X57" s="27"/>
      <c r="Y57" s="17"/>
      <c r="Z57" s="15" t="s">
        <v>117</v>
      </c>
      <c r="AA57" s="14" t="s">
        <v>118</v>
      </c>
      <c r="AB57" s="15" t="s">
        <v>119</v>
      </c>
      <c r="AC57" s="15"/>
      <c r="AD57" s="13">
        <v>42445</v>
      </c>
      <c r="AE57" s="13">
        <v>42445</v>
      </c>
      <c r="AF57" s="13">
        <v>42735</v>
      </c>
      <c r="AG57" s="16">
        <v>4500000</v>
      </c>
      <c r="AH57" s="18">
        <f>SUM(AG57/J57)*100</f>
        <v>90</v>
      </c>
      <c r="AI57" s="14" t="s">
        <v>353</v>
      </c>
      <c r="AJ57" s="33">
        <v>42488</v>
      </c>
      <c r="AK57" s="14" t="s">
        <v>354</v>
      </c>
      <c r="AL57" s="14"/>
      <c r="AM57" s="14"/>
      <c r="AN57" s="19"/>
      <c r="AO57" s="14"/>
      <c r="AP57" s="23">
        <v>900000</v>
      </c>
      <c r="AQ57" s="12" t="str">
        <f>C57</f>
        <v>정기선</v>
      </c>
      <c r="AR57" s="20">
        <v>42489</v>
      </c>
      <c r="AS57" s="20"/>
      <c r="AT57" s="21"/>
      <c r="AU57" s="22"/>
      <c r="AV57" s="20"/>
      <c r="AW57" s="23"/>
      <c r="AX57" s="20">
        <v>42461</v>
      </c>
      <c r="AY57" s="23">
        <v>450000</v>
      </c>
      <c r="AZ57" s="75"/>
      <c r="BA57" s="75"/>
      <c r="BB57" s="75"/>
      <c r="BC57" s="75"/>
      <c r="BD57" s="75"/>
      <c r="BE57" s="75"/>
    </row>
    <row r="58" spans="1:57" ht="29.25" customHeight="1">
      <c r="A58" s="37">
        <v>52</v>
      </c>
      <c r="B58" s="5" t="s">
        <v>143</v>
      </c>
      <c r="C58" s="5" t="s">
        <v>231</v>
      </c>
      <c r="D58" s="1">
        <v>42445</v>
      </c>
      <c r="E58" s="5" t="s">
        <v>132</v>
      </c>
      <c r="F58" s="5" t="s">
        <v>79</v>
      </c>
      <c r="G58" s="38" t="s">
        <v>355</v>
      </c>
      <c r="H58" s="38" t="str">
        <f>G58</f>
        <v>우리원 및 만화이미지 대외 홍보를 위한 만화도서 구입</v>
      </c>
      <c r="I58" s="38" t="s">
        <v>356</v>
      </c>
      <c r="J58" s="9">
        <v>52920</v>
      </c>
      <c r="K58" s="39"/>
      <c r="L58" s="38"/>
      <c r="M58" s="11"/>
      <c r="N58" s="5"/>
      <c r="O58" s="5"/>
      <c r="P58" s="5"/>
      <c r="Q58" s="5"/>
      <c r="R58" s="28"/>
      <c r="S58" s="29"/>
      <c r="T58" s="39"/>
      <c r="U58" s="38"/>
      <c r="V58" s="38"/>
      <c r="W58" s="38"/>
      <c r="X58" s="25"/>
      <c r="Y58" s="39"/>
      <c r="Z58" s="38" t="s">
        <v>147</v>
      </c>
      <c r="AA58" s="5" t="s">
        <v>357</v>
      </c>
      <c r="AB58" s="38" t="s">
        <v>149</v>
      </c>
      <c r="AC58" s="38"/>
      <c r="AD58" s="1">
        <v>42445</v>
      </c>
      <c r="AE58" s="1"/>
      <c r="AF58" s="1">
        <v>42446</v>
      </c>
      <c r="AG58" s="9">
        <v>47040</v>
      </c>
      <c r="AH58" s="2">
        <f>SUM(AG58/J58)*100</f>
        <v>88.888888888888886</v>
      </c>
      <c r="AI58" s="5"/>
      <c r="AJ58" s="32"/>
      <c r="AK58" s="5"/>
      <c r="AL58" s="5"/>
      <c r="AM58" s="5"/>
      <c r="AN58" s="40"/>
      <c r="AO58" s="5"/>
      <c r="AP58" s="6"/>
      <c r="AQ58" s="37" t="str">
        <f>C58</f>
        <v>이효재</v>
      </c>
      <c r="AR58" s="7">
        <v>42446</v>
      </c>
      <c r="AS58" s="7">
        <v>42451</v>
      </c>
      <c r="AT58" s="4"/>
      <c r="AU58" s="10"/>
      <c r="AV58" s="7">
        <v>42461</v>
      </c>
      <c r="AW58" s="6">
        <f>SUM(AG58-AU58)</f>
        <v>47040</v>
      </c>
      <c r="AX58" s="58"/>
      <c r="AY58" s="58"/>
      <c r="AZ58" s="58"/>
      <c r="BA58" s="58"/>
      <c r="BB58" s="58"/>
      <c r="BC58" s="58"/>
      <c r="BD58" s="58"/>
      <c r="BE58" s="58"/>
    </row>
    <row r="59" spans="1:57" ht="29.25" customHeight="1">
      <c r="A59" s="37">
        <v>53</v>
      </c>
      <c r="B59" s="5" t="s">
        <v>177</v>
      </c>
      <c r="C59" s="5" t="s">
        <v>358</v>
      </c>
      <c r="D59" s="1">
        <v>42438</v>
      </c>
      <c r="E59" s="5" t="s">
        <v>66</v>
      </c>
      <c r="F59" s="5" t="s">
        <v>79</v>
      </c>
      <c r="G59" s="38" t="s">
        <v>359</v>
      </c>
      <c r="H59" s="38" t="str">
        <f>G59</f>
        <v>만화정보유(일일만화도서) 구축용역</v>
      </c>
      <c r="I59" s="38" t="s">
        <v>360</v>
      </c>
      <c r="J59" s="9">
        <v>6600000</v>
      </c>
      <c r="K59" s="39"/>
      <c r="L59" s="38"/>
      <c r="M59" s="11"/>
      <c r="N59" s="5"/>
      <c r="O59" s="5"/>
      <c r="P59" s="5"/>
      <c r="Q59" s="5"/>
      <c r="R59" s="28"/>
      <c r="S59" s="29"/>
      <c r="T59" s="39"/>
      <c r="U59" s="38"/>
      <c r="V59" s="38"/>
      <c r="W59" s="38"/>
      <c r="X59" s="25"/>
      <c r="Y59" s="39"/>
      <c r="Z59" s="38" t="s">
        <v>361</v>
      </c>
      <c r="AA59" s="5" t="s">
        <v>362</v>
      </c>
      <c r="AB59" s="38" t="s">
        <v>363</v>
      </c>
      <c r="AC59" s="38"/>
      <c r="AD59" s="1">
        <v>42446</v>
      </c>
      <c r="AE59" s="1">
        <v>42446</v>
      </c>
      <c r="AF59" s="1">
        <v>42766</v>
      </c>
      <c r="AG59" s="9">
        <v>6000000</v>
      </c>
      <c r="AH59" s="2">
        <f>SUM(AG59/J59)*100</f>
        <v>90.909090909090907</v>
      </c>
      <c r="AI59" s="5"/>
      <c r="AJ59" s="32"/>
      <c r="AK59" s="5"/>
      <c r="AL59" s="5"/>
      <c r="AM59" s="5"/>
      <c r="AN59" s="40"/>
      <c r="AO59" s="5"/>
      <c r="AP59" s="6"/>
      <c r="AQ59" s="37" t="str">
        <f>C59</f>
        <v>이규식</v>
      </c>
      <c r="AR59" s="7"/>
      <c r="AS59" s="7"/>
      <c r="AT59" s="4"/>
      <c r="AU59" s="10"/>
      <c r="AV59" s="7"/>
      <c r="AW59" s="6"/>
      <c r="AX59" s="58"/>
      <c r="AY59" s="58"/>
      <c r="AZ59" s="58"/>
      <c r="BA59" s="58"/>
      <c r="BB59" s="58"/>
      <c r="BC59" s="58"/>
      <c r="BD59" s="58"/>
      <c r="BE59" s="58"/>
    </row>
    <row r="60" spans="1:57" ht="29.25" customHeight="1">
      <c r="A60" s="37">
        <v>54</v>
      </c>
      <c r="B60" s="5" t="s">
        <v>143</v>
      </c>
      <c r="C60" s="5" t="s">
        <v>231</v>
      </c>
      <c r="D60" s="1">
        <v>42446</v>
      </c>
      <c r="E60" s="5" t="s">
        <v>66</v>
      </c>
      <c r="F60" s="5" t="s">
        <v>79</v>
      </c>
      <c r="G60" s="38" t="s">
        <v>364</v>
      </c>
      <c r="H60" s="38" t="str">
        <f t="shared" ref="H60:H61" si="19">G60</f>
        <v>2016년도 제3호 온라인 뉴스레터 제작</v>
      </c>
      <c r="I60" s="38" t="s">
        <v>228</v>
      </c>
      <c r="J60" s="9">
        <v>330000</v>
      </c>
      <c r="K60" s="39"/>
      <c r="L60" s="38"/>
      <c r="M60" s="11"/>
      <c r="N60" s="5"/>
      <c r="O60" s="5"/>
      <c r="P60" s="5"/>
      <c r="Q60" s="5"/>
      <c r="R60" s="28"/>
      <c r="S60" s="29"/>
      <c r="T60" s="39"/>
      <c r="U60" s="38"/>
      <c r="V60" s="38"/>
      <c r="W60" s="38"/>
      <c r="X60" s="25"/>
      <c r="Y60" s="39"/>
      <c r="Z60" s="38" t="s">
        <v>233</v>
      </c>
      <c r="AA60" s="37" t="s">
        <v>234</v>
      </c>
      <c r="AB60" s="38" t="s">
        <v>235</v>
      </c>
      <c r="AC60" s="38"/>
      <c r="AD60" s="1">
        <v>42446</v>
      </c>
      <c r="AE60" s="1">
        <v>42446</v>
      </c>
      <c r="AF60" s="1">
        <v>42450</v>
      </c>
      <c r="AG60" s="9">
        <v>300000</v>
      </c>
      <c r="AH60" s="2">
        <f t="shared" ref="AH60:AH61" si="20">SUM(AG60/J60)*100</f>
        <v>90.909090909090907</v>
      </c>
      <c r="AI60" s="5"/>
      <c r="AJ60" s="32"/>
      <c r="AK60" s="5"/>
      <c r="AL60" s="5"/>
      <c r="AM60" s="5"/>
      <c r="AN60" s="40"/>
      <c r="AO60" s="5"/>
      <c r="AP60" s="6"/>
      <c r="AQ60" s="37" t="str">
        <f t="shared" ref="AQ60:AQ61" si="21">C60</f>
        <v>이효재</v>
      </c>
      <c r="AR60" s="7">
        <v>42450</v>
      </c>
      <c r="AS60" s="7">
        <v>42451</v>
      </c>
      <c r="AT60" s="4"/>
      <c r="AU60" s="10"/>
      <c r="AV60" s="7">
        <v>42461</v>
      </c>
      <c r="AW60" s="6">
        <f>SUM(AG60-AU60)</f>
        <v>300000</v>
      </c>
      <c r="AX60" s="58"/>
      <c r="AY60" s="58"/>
      <c r="AZ60" s="58"/>
      <c r="BA60" s="58"/>
      <c r="BB60" s="58"/>
      <c r="BC60" s="58"/>
      <c r="BD60" s="58"/>
      <c r="BE60" s="58"/>
    </row>
    <row r="61" spans="1:57" ht="29.25" customHeight="1">
      <c r="A61" s="12">
        <v>55</v>
      </c>
      <c r="B61" s="14" t="s">
        <v>177</v>
      </c>
      <c r="C61" s="14" t="s">
        <v>178</v>
      </c>
      <c r="D61" s="13">
        <v>42445</v>
      </c>
      <c r="E61" s="14" t="s">
        <v>365</v>
      </c>
      <c r="F61" s="14" t="s">
        <v>79</v>
      </c>
      <c r="G61" s="15" t="s">
        <v>179</v>
      </c>
      <c r="H61" s="15" t="str">
        <f t="shared" si="19"/>
        <v>만화도서관 도서관리 프로그램 유지보수</v>
      </c>
      <c r="I61" s="15" t="s">
        <v>366</v>
      </c>
      <c r="J61" s="16">
        <v>9900000</v>
      </c>
      <c r="K61" s="17"/>
      <c r="L61" s="15"/>
      <c r="M61" s="24"/>
      <c r="N61" s="14"/>
      <c r="O61" s="14"/>
      <c r="P61" s="14"/>
      <c r="Q61" s="14"/>
      <c r="R61" s="30"/>
      <c r="S61" s="31"/>
      <c r="T61" s="17"/>
      <c r="U61" s="15"/>
      <c r="V61" s="15"/>
      <c r="W61" s="15"/>
      <c r="X61" s="27"/>
      <c r="Y61" s="17"/>
      <c r="Z61" s="15" t="s">
        <v>181</v>
      </c>
      <c r="AA61" s="14" t="s">
        <v>182</v>
      </c>
      <c r="AB61" s="15" t="s">
        <v>183</v>
      </c>
      <c r="AC61" s="15"/>
      <c r="AD61" s="13">
        <v>42453</v>
      </c>
      <c r="AE61" s="13">
        <v>42453</v>
      </c>
      <c r="AF61" s="13">
        <v>42735</v>
      </c>
      <c r="AG61" s="16">
        <v>9000000</v>
      </c>
      <c r="AH61" s="18">
        <f t="shared" si="20"/>
        <v>90.909090909090907</v>
      </c>
      <c r="AI61" s="14"/>
      <c r="AJ61" s="33"/>
      <c r="AK61" s="14"/>
      <c r="AL61" s="14"/>
      <c r="AM61" s="14"/>
      <c r="AN61" s="19"/>
      <c r="AO61" s="14"/>
      <c r="AP61" s="23"/>
      <c r="AQ61" s="12" t="str">
        <f t="shared" si="21"/>
        <v>김연희</v>
      </c>
      <c r="AR61" s="20"/>
      <c r="AS61" s="20"/>
      <c r="AT61" s="21"/>
      <c r="AU61" s="22"/>
      <c r="AV61" s="20"/>
      <c r="AW61" s="23"/>
      <c r="AX61" s="20">
        <v>42468</v>
      </c>
      <c r="AY61" s="23">
        <v>900000</v>
      </c>
      <c r="AZ61" s="75"/>
      <c r="BA61" s="75"/>
      <c r="BB61" s="75"/>
      <c r="BC61" s="75"/>
      <c r="BD61" s="75"/>
      <c r="BE61" s="75"/>
    </row>
    <row r="62" spans="1:57" ht="29.25" customHeight="1">
      <c r="A62" s="37">
        <v>56</v>
      </c>
      <c r="B62" s="5" t="s">
        <v>85</v>
      </c>
      <c r="C62" s="5" t="s">
        <v>367</v>
      </c>
      <c r="D62" s="1">
        <v>42451</v>
      </c>
      <c r="E62" s="5" t="s">
        <v>66</v>
      </c>
      <c r="F62" s="5" t="s">
        <v>79</v>
      </c>
      <c r="G62" s="38" t="s">
        <v>368</v>
      </c>
      <c r="H62" s="38" t="str">
        <f>G62</f>
        <v>기획전시 '겨드랑이가 가렵다' 전시디자인 및 전시물 제작 설치 용역</v>
      </c>
      <c r="I62" s="38" t="s">
        <v>369</v>
      </c>
      <c r="J62" s="9">
        <v>19600000</v>
      </c>
      <c r="K62" s="39"/>
      <c r="L62" s="38"/>
      <c r="M62" s="11"/>
      <c r="N62" s="5"/>
      <c r="O62" s="5"/>
      <c r="P62" s="5"/>
      <c r="Q62" s="5"/>
      <c r="R62" s="28"/>
      <c r="S62" s="29"/>
      <c r="T62" s="39"/>
      <c r="U62" s="38"/>
      <c r="V62" s="38"/>
      <c r="W62" s="38"/>
      <c r="X62" s="25"/>
      <c r="Y62" s="39"/>
      <c r="Z62" s="38" t="s">
        <v>370</v>
      </c>
      <c r="AA62" s="5" t="s">
        <v>371</v>
      </c>
      <c r="AB62" s="38" t="s">
        <v>372</v>
      </c>
      <c r="AC62" s="38"/>
      <c r="AD62" s="1">
        <v>42454</v>
      </c>
      <c r="AE62" s="1">
        <v>42457</v>
      </c>
      <c r="AF62" s="1">
        <v>42485</v>
      </c>
      <c r="AG62" s="9">
        <v>18200000</v>
      </c>
      <c r="AH62" s="2">
        <f>SUM(AG62/J62)*100</f>
        <v>92.857142857142861</v>
      </c>
      <c r="AI62" s="5"/>
      <c r="AJ62" s="32"/>
      <c r="AK62" s="5"/>
      <c r="AL62" s="5"/>
      <c r="AM62" s="5"/>
      <c r="AN62" s="40"/>
      <c r="AO62" s="5"/>
      <c r="AP62" s="6"/>
      <c r="AQ62" s="37" t="str">
        <f>C62</f>
        <v>최은영</v>
      </c>
      <c r="AR62" s="7">
        <v>42485</v>
      </c>
      <c r="AS62" s="7">
        <v>42486</v>
      </c>
      <c r="AT62" s="4"/>
      <c r="AU62" s="10"/>
      <c r="AV62" s="7">
        <v>42487</v>
      </c>
      <c r="AW62" s="6">
        <f>SUM(AG62-AU62)</f>
        <v>18200000</v>
      </c>
      <c r="AX62" s="58"/>
      <c r="AY62" s="58"/>
      <c r="AZ62" s="58"/>
      <c r="BA62" s="58"/>
      <c r="BB62" s="58"/>
      <c r="BC62" s="58"/>
      <c r="BD62" s="58"/>
      <c r="BE62" s="58"/>
    </row>
    <row r="63" spans="1:57" ht="29.25" customHeight="1">
      <c r="A63" s="37">
        <v>57</v>
      </c>
      <c r="B63" s="5" t="s">
        <v>85</v>
      </c>
      <c r="C63" s="5" t="s">
        <v>367</v>
      </c>
      <c r="D63" s="1">
        <v>42451</v>
      </c>
      <c r="E63" s="5" t="s">
        <v>66</v>
      </c>
      <c r="F63" s="5" t="s">
        <v>79</v>
      </c>
      <c r="G63" s="38" t="s">
        <v>373</v>
      </c>
      <c r="H63" s="38" t="str">
        <f t="shared" ref="H63" si="22">G63</f>
        <v>기획전시 '겨드랑이가 가렵다' 인쇄물 제작 및 출력물 제작 설치 용역</v>
      </c>
      <c r="I63" s="38" t="s">
        <v>374</v>
      </c>
      <c r="J63" s="9">
        <v>8400000</v>
      </c>
      <c r="K63" s="39"/>
      <c r="L63" s="38"/>
      <c r="M63" s="11"/>
      <c r="N63" s="5"/>
      <c r="O63" s="5"/>
      <c r="P63" s="5"/>
      <c r="Q63" s="5"/>
      <c r="R63" s="28"/>
      <c r="S63" s="29"/>
      <c r="T63" s="39"/>
      <c r="U63" s="38"/>
      <c r="V63" s="38"/>
      <c r="W63" s="38"/>
      <c r="X63" s="25"/>
      <c r="Y63" s="39"/>
      <c r="Z63" s="38" t="s">
        <v>375</v>
      </c>
      <c r="AA63" s="5" t="s">
        <v>376</v>
      </c>
      <c r="AB63" s="38" t="s">
        <v>377</v>
      </c>
      <c r="AC63" s="38"/>
      <c r="AD63" s="1">
        <v>42454</v>
      </c>
      <c r="AE63" s="1">
        <v>42457</v>
      </c>
      <c r="AF63" s="1">
        <v>42485</v>
      </c>
      <c r="AG63" s="9">
        <v>7812000</v>
      </c>
      <c r="AH63" s="2">
        <f t="shared" ref="AH63" si="23">SUM(AG63/J63)*100</f>
        <v>93</v>
      </c>
      <c r="AI63" s="5"/>
      <c r="AJ63" s="32"/>
      <c r="AK63" s="5"/>
      <c r="AL63" s="5"/>
      <c r="AM63" s="5"/>
      <c r="AN63" s="40"/>
      <c r="AO63" s="5"/>
      <c r="AP63" s="6"/>
      <c r="AQ63" s="37" t="str">
        <f t="shared" ref="AQ63" si="24">C63</f>
        <v>최은영</v>
      </c>
      <c r="AR63" s="7">
        <v>42485</v>
      </c>
      <c r="AS63" s="7">
        <v>42486</v>
      </c>
      <c r="AT63" s="4"/>
      <c r="AU63" s="10"/>
      <c r="AV63" s="7">
        <v>42487</v>
      </c>
      <c r="AW63" s="6">
        <f>SUM(AG63-AU63)</f>
        <v>7812000</v>
      </c>
      <c r="AX63" s="58"/>
      <c r="AY63" s="58"/>
      <c r="AZ63" s="58"/>
      <c r="BA63" s="58"/>
      <c r="BB63" s="58"/>
      <c r="BC63" s="58"/>
      <c r="BD63" s="58"/>
      <c r="BE63" s="58"/>
    </row>
    <row r="64" spans="1:57" ht="29.25" customHeight="1">
      <c r="A64" s="37">
        <v>58</v>
      </c>
      <c r="B64" s="5" t="s">
        <v>177</v>
      </c>
      <c r="C64" s="5" t="s">
        <v>178</v>
      </c>
      <c r="D64" s="1">
        <v>42453</v>
      </c>
      <c r="E64" s="5" t="s">
        <v>66</v>
      </c>
      <c r="F64" s="5" t="s">
        <v>79</v>
      </c>
      <c r="G64" s="38" t="s">
        <v>378</v>
      </c>
      <c r="H64" s="38" t="str">
        <f>G64</f>
        <v>한국만화박물관 만화도서관 열람시설 의자 수리</v>
      </c>
      <c r="I64" s="38" t="s">
        <v>379</v>
      </c>
      <c r="J64" s="9">
        <v>2649900</v>
      </c>
      <c r="K64" s="39"/>
      <c r="L64" s="38"/>
      <c r="M64" s="11"/>
      <c r="N64" s="5"/>
      <c r="O64" s="5"/>
      <c r="P64" s="5"/>
      <c r="Q64" s="5"/>
      <c r="R64" s="28"/>
      <c r="S64" s="29"/>
      <c r="T64" s="39"/>
      <c r="U64" s="38"/>
      <c r="V64" s="38"/>
      <c r="W64" s="38"/>
      <c r="X64" s="25"/>
      <c r="Y64" s="39"/>
      <c r="Z64" s="38" t="s">
        <v>380</v>
      </c>
      <c r="AA64" s="5" t="s">
        <v>381</v>
      </c>
      <c r="AB64" s="38" t="s">
        <v>382</v>
      </c>
      <c r="AC64" s="38"/>
      <c r="AD64" s="1">
        <v>42454</v>
      </c>
      <c r="AE64" s="1">
        <v>42454</v>
      </c>
      <c r="AF64" s="1">
        <v>42438</v>
      </c>
      <c r="AG64" s="9">
        <v>2435000</v>
      </c>
      <c r="AH64" s="2">
        <f>SUM(AG64/J64)*100</f>
        <v>91.890260009811684</v>
      </c>
      <c r="AI64" s="5"/>
      <c r="AJ64" s="32"/>
      <c r="AK64" s="5"/>
      <c r="AL64" s="5"/>
      <c r="AM64" s="5"/>
      <c r="AN64" s="40"/>
      <c r="AO64" s="5"/>
      <c r="AP64" s="6"/>
      <c r="AQ64" s="37" t="str">
        <f>C64</f>
        <v>김연희</v>
      </c>
      <c r="AR64" s="7">
        <v>42458</v>
      </c>
      <c r="AS64" s="7">
        <v>42460</v>
      </c>
      <c r="AT64" s="4"/>
      <c r="AU64" s="10"/>
      <c r="AV64" s="7">
        <v>42465</v>
      </c>
      <c r="AW64" s="6">
        <f>SUM(AG64-AU64)</f>
        <v>2435000</v>
      </c>
      <c r="AX64" s="58"/>
      <c r="AY64" s="58"/>
      <c r="AZ64" s="58"/>
      <c r="BA64" s="58"/>
      <c r="BB64" s="58"/>
      <c r="BC64" s="58"/>
      <c r="BD64" s="58"/>
      <c r="BE64" s="58"/>
    </row>
    <row r="65" spans="1:57" ht="29.25" customHeight="1">
      <c r="A65" s="37">
        <v>59</v>
      </c>
      <c r="B65" s="5" t="s">
        <v>64</v>
      </c>
      <c r="C65" s="5" t="s">
        <v>78</v>
      </c>
      <c r="D65" s="1">
        <v>42451</v>
      </c>
      <c r="E65" s="5" t="s">
        <v>66</v>
      </c>
      <c r="F65" s="5" t="s">
        <v>79</v>
      </c>
      <c r="G65" s="38" t="s">
        <v>383</v>
      </c>
      <c r="H65" s="38" t="str">
        <f t="shared" ref="H65" si="25">G65</f>
        <v>2016년 상반기 한국만화영상진흥원 청사 정기점검</v>
      </c>
      <c r="I65" s="38" t="s">
        <v>384</v>
      </c>
      <c r="J65" s="9">
        <v>4000000</v>
      </c>
      <c r="K65" s="39"/>
      <c r="L65" s="38"/>
      <c r="M65" s="11"/>
      <c r="N65" s="5"/>
      <c r="O65" s="5"/>
      <c r="P65" s="5"/>
      <c r="Q65" s="5"/>
      <c r="R65" s="28"/>
      <c r="S65" s="29"/>
      <c r="T65" s="39"/>
      <c r="U65" s="38"/>
      <c r="V65" s="38"/>
      <c r="W65" s="38"/>
      <c r="X65" s="25"/>
      <c r="Y65" s="39"/>
      <c r="Z65" s="38" t="s">
        <v>385</v>
      </c>
      <c r="AA65" s="5" t="s">
        <v>386</v>
      </c>
      <c r="AB65" s="38" t="s">
        <v>387</v>
      </c>
      <c r="AC65" s="38"/>
      <c r="AD65" s="1">
        <v>42454</v>
      </c>
      <c r="AE65" s="1">
        <v>42457</v>
      </c>
      <c r="AF65" s="1">
        <v>42465</v>
      </c>
      <c r="AG65" s="9">
        <v>3500000</v>
      </c>
      <c r="AH65" s="2">
        <f t="shared" ref="AH65" si="26">SUM(AG65/J65)*100</f>
        <v>87.5</v>
      </c>
      <c r="AI65" s="5"/>
      <c r="AJ65" s="32"/>
      <c r="AK65" s="5"/>
      <c r="AL65" s="5"/>
      <c r="AM65" s="5"/>
      <c r="AN65" s="40"/>
      <c r="AO65" s="5"/>
      <c r="AP65" s="6"/>
      <c r="AQ65" s="37" t="str">
        <f t="shared" ref="AQ65" si="27">C65</f>
        <v>이인철</v>
      </c>
      <c r="AR65" s="7">
        <v>42465</v>
      </c>
      <c r="AS65" s="7">
        <v>42465</v>
      </c>
      <c r="AT65" s="4"/>
      <c r="AU65" s="10"/>
      <c r="AV65" s="7">
        <v>42468</v>
      </c>
      <c r="AW65" s="6">
        <f t="shared" ref="AW65" si="28">SUM(AG65-AU65)</f>
        <v>3500000</v>
      </c>
      <c r="AX65" s="58"/>
      <c r="AY65" s="58"/>
      <c r="AZ65" s="58"/>
      <c r="BA65" s="58"/>
      <c r="BB65" s="58"/>
      <c r="BC65" s="58"/>
      <c r="BD65" s="58"/>
      <c r="BE65" s="58"/>
    </row>
    <row r="66" spans="1:57" ht="29.25" customHeight="1">
      <c r="A66" s="37">
        <v>60</v>
      </c>
      <c r="B66" s="5" t="s">
        <v>85</v>
      </c>
      <c r="C66" s="5" t="s">
        <v>244</v>
      </c>
      <c r="D66" s="1">
        <v>42458</v>
      </c>
      <c r="E66" s="5" t="s">
        <v>132</v>
      </c>
      <c r="F66" s="5" t="s">
        <v>275</v>
      </c>
      <c r="G66" s="38" t="s">
        <v>388</v>
      </c>
      <c r="H66" s="38" t="str">
        <f>G66</f>
        <v>한국만화박룸관 4D상영관 상영작 뽀로로 슈퍼썰매 대모험 임차</v>
      </c>
      <c r="I66" s="38" t="s">
        <v>389</v>
      </c>
      <c r="J66" s="9">
        <v>7500000</v>
      </c>
      <c r="K66" s="39"/>
      <c r="L66" s="38"/>
      <c r="M66" s="11"/>
      <c r="N66" s="5"/>
      <c r="O66" s="5"/>
      <c r="P66" s="5"/>
      <c r="Q66" s="5"/>
      <c r="R66" s="28"/>
      <c r="S66" s="29"/>
      <c r="T66" s="39"/>
      <c r="U66" s="38"/>
      <c r="V66" s="38"/>
      <c r="W66" s="38"/>
      <c r="X66" s="25"/>
      <c r="Y66" s="39"/>
      <c r="Z66" s="38" t="s">
        <v>390</v>
      </c>
      <c r="AA66" s="5" t="s">
        <v>391</v>
      </c>
      <c r="AB66" s="38" t="s">
        <v>392</v>
      </c>
      <c r="AC66" s="38"/>
      <c r="AD66" s="1">
        <v>42460</v>
      </c>
      <c r="AE66" s="1">
        <v>42461</v>
      </c>
      <c r="AF66" s="1">
        <v>42461</v>
      </c>
      <c r="AG66" s="9">
        <v>7500000</v>
      </c>
      <c r="AH66" s="2">
        <f>SUM(AG66/J66)*100</f>
        <v>100</v>
      </c>
      <c r="AI66" s="5"/>
      <c r="AJ66" s="32"/>
      <c r="AK66" s="5"/>
      <c r="AL66" s="5"/>
      <c r="AM66" s="5"/>
      <c r="AN66" s="40"/>
      <c r="AO66" s="5"/>
      <c r="AP66" s="6"/>
      <c r="AQ66" s="37" t="str">
        <f>C66</f>
        <v>김현재</v>
      </c>
      <c r="AR66" s="7">
        <v>42461</v>
      </c>
      <c r="AS66" s="7">
        <v>42461</v>
      </c>
      <c r="AT66" s="4"/>
      <c r="AU66" s="10"/>
      <c r="AV66" s="7">
        <v>42482</v>
      </c>
      <c r="AW66" s="6">
        <f>SUM(AG66-AU66)</f>
        <v>7500000</v>
      </c>
      <c r="AX66" s="58"/>
      <c r="AY66" s="58"/>
      <c r="AZ66" s="58"/>
      <c r="BA66" s="58"/>
      <c r="BB66" s="58"/>
      <c r="BC66" s="58"/>
      <c r="BD66" s="58"/>
      <c r="BE66" s="58"/>
    </row>
    <row r="67" spans="1:57" ht="29.25" customHeight="1">
      <c r="A67" s="37">
        <v>61</v>
      </c>
      <c r="B67" s="5" t="s">
        <v>85</v>
      </c>
      <c r="C67" s="5" t="s">
        <v>244</v>
      </c>
      <c r="D67" s="1">
        <v>42458</v>
      </c>
      <c r="E67" s="5" t="s">
        <v>66</v>
      </c>
      <c r="F67" s="5" t="s">
        <v>275</v>
      </c>
      <c r="G67" s="38" t="s">
        <v>393</v>
      </c>
      <c r="H67" s="38" t="str">
        <f>G67</f>
        <v>한국만화박물관 4D상영관 어트랙션 조정</v>
      </c>
      <c r="I67" s="38" t="s">
        <v>394</v>
      </c>
      <c r="J67" s="9">
        <v>4510000</v>
      </c>
      <c r="K67" s="39"/>
      <c r="L67" s="38"/>
      <c r="M67" s="11"/>
      <c r="N67" s="5"/>
      <c r="O67" s="5"/>
      <c r="P67" s="5"/>
      <c r="Q67" s="5"/>
      <c r="R67" s="28"/>
      <c r="S67" s="29"/>
      <c r="T67" s="39"/>
      <c r="U67" s="38"/>
      <c r="V67" s="38"/>
      <c r="W67" s="38"/>
      <c r="X67" s="25"/>
      <c r="Y67" s="39"/>
      <c r="Z67" s="38" t="s">
        <v>395</v>
      </c>
      <c r="AA67" s="5" t="s">
        <v>396</v>
      </c>
      <c r="AB67" s="38" t="s">
        <v>397</v>
      </c>
      <c r="AC67" s="38"/>
      <c r="AD67" s="1">
        <v>42460</v>
      </c>
      <c r="AE67" s="1">
        <v>42460</v>
      </c>
      <c r="AF67" s="1">
        <v>42461</v>
      </c>
      <c r="AG67" s="9">
        <v>3630000</v>
      </c>
      <c r="AH67" s="2">
        <f t="shared" ref="AH67:AH68" si="29">SUM(AG67/J67)*100</f>
        <v>80.487804878048792</v>
      </c>
      <c r="AI67" s="5"/>
      <c r="AJ67" s="32"/>
      <c r="AK67" s="5"/>
      <c r="AL67" s="5"/>
      <c r="AM67" s="5"/>
      <c r="AN67" s="40"/>
      <c r="AO67" s="5"/>
      <c r="AP67" s="6"/>
      <c r="AQ67" s="37" t="str">
        <f t="shared" ref="AQ67:AQ69" si="30">C67</f>
        <v>김현재</v>
      </c>
      <c r="AR67" s="7">
        <v>42461</v>
      </c>
      <c r="AS67" s="7">
        <v>42461</v>
      </c>
      <c r="AT67" s="4"/>
      <c r="AU67" s="10"/>
      <c r="AV67" s="7">
        <v>42468</v>
      </c>
      <c r="AW67" s="6">
        <f>SUM(AG67-AU67)</f>
        <v>3630000</v>
      </c>
      <c r="AX67" s="58"/>
      <c r="AY67" s="58"/>
      <c r="AZ67" s="58"/>
      <c r="BA67" s="58"/>
      <c r="BB67" s="58"/>
      <c r="BC67" s="58"/>
      <c r="BD67" s="58"/>
      <c r="BE67" s="58"/>
    </row>
    <row r="68" spans="1:57" ht="29.25" customHeight="1">
      <c r="A68" s="37">
        <v>62</v>
      </c>
      <c r="B68" s="5" t="s">
        <v>85</v>
      </c>
      <c r="C68" s="5" t="s">
        <v>190</v>
      </c>
      <c r="D68" s="1">
        <v>42460</v>
      </c>
      <c r="E68" s="5" t="s">
        <v>66</v>
      </c>
      <c r="F68" s="5" t="s">
        <v>79</v>
      </c>
      <c r="G68" s="38" t="s">
        <v>398</v>
      </c>
      <c r="H68" s="38" t="str">
        <f t="shared" ref="H68:H69" si="31">G68</f>
        <v>찾아가는 만화박물관 봄꽃축제 행사 용역</v>
      </c>
      <c r="I68" s="38" t="s">
        <v>399</v>
      </c>
      <c r="J68" s="9">
        <v>8184000</v>
      </c>
      <c r="K68" s="39"/>
      <c r="L68" s="38"/>
      <c r="M68" s="11"/>
      <c r="N68" s="5"/>
      <c r="O68" s="5"/>
      <c r="P68" s="5"/>
      <c r="Q68" s="5"/>
      <c r="R68" s="28"/>
      <c r="S68" s="29"/>
      <c r="T68" s="39"/>
      <c r="U68" s="38"/>
      <c r="V68" s="38"/>
      <c r="W68" s="38"/>
      <c r="X68" s="25"/>
      <c r="Y68" s="39"/>
      <c r="Z68" s="38" t="s">
        <v>174</v>
      </c>
      <c r="AA68" s="5" t="s">
        <v>175</v>
      </c>
      <c r="AB68" s="38" t="s">
        <v>176</v>
      </c>
      <c r="AC68" s="38"/>
      <c r="AD68" s="1">
        <v>42461</v>
      </c>
      <c r="AE68" s="1">
        <v>42461</v>
      </c>
      <c r="AF68" s="1">
        <v>42475</v>
      </c>
      <c r="AG68" s="9">
        <v>8107000</v>
      </c>
      <c r="AH68" s="2">
        <f t="shared" si="29"/>
        <v>99.05913978494624</v>
      </c>
      <c r="AI68" s="5"/>
      <c r="AJ68" s="32"/>
      <c r="AK68" s="5"/>
      <c r="AL68" s="5"/>
      <c r="AM68" s="5"/>
      <c r="AN68" s="40"/>
      <c r="AO68" s="5"/>
      <c r="AP68" s="6"/>
      <c r="AQ68" s="37" t="str">
        <f t="shared" si="30"/>
        <v>박보라</v>
      </c>
      <c r="AR68" s="7">
        <v>42475</v>
      </c>
      <c r="AS68" s="7">
        <v>42478</v>
      </c>
      <c r="AT68" s="4"/>
      <c r="AU68" s="10"/>
      <c r="AV68" s="7">
        <v>42482</v>
      </c>
      <c r="AW68" s="6">
        <f>SUM(AG68-AU68)</f>
        <v>8107000</v>
      </c>
      <c r="AX68" s="58"/>
      <c r="AY68" s="58"/>
      <c r="AZ68" s="58"/>
      <c r="BA68" s="58"/>
      <c r="BB68" s="58"/>
      <c r="BC68" s="58"/>
      <c r="BD68" s="58"/>
      <c r="BE68" s="58"/>
    </row>
    <row r="69" spans="1:57" ht="29.25" customHeight="1">
      <c r="A69" s="37">
        <v>63</v>
      </c>
      <c r="B69" s="5" t="s">
        <v>143</v>
      </c>
      <c r="C69" s="5" t="s">
        <v>231</v>
      </c>
      <c r="D69" s="1">
        <v>42429</v>
      </c>
      <c r="E69" s="5" t="s">
        <v>66</v>
      </c>
      <c r="F69" s="5" t="s">
        <v>256</v>
      </c>
      <c r="G69" s="38" t="s">
        <v>400</v>
      </c>
      <c r="H69" s="38" t="str">
        <f t="shared" si="31"/>
        <v>2016년도 한국만화영상진흥원 언론홍보 용역</v>
      </c>
      <c r="I69" s="38" t="s">
        <v>401</v>
      </c>
      <c r="J69" s="9">
        <v>72000000</v>
      </c>
      <c r="K69" s="39">
        <v>42443</v>
      </c>
      <c r="L69" s="38" t="s">
        <v>402</v>
      </c>
      <c r="M69" s="11" t="s">
        <v>403</v>
      </c>
      <c r="N69" s="5" t="s">
        <v>260</v>
      </c>
      <c r="O69" s="5" t="s">
        <v>72</v>
      </c>
      <c r="P69" s="5" t="s">
        <v>73</v>
      </c>
      <c r="Q69" s="5" t="s">
        <v>261</v>
      </c>
      <c r="R69" s="60">
        <v>72000000</v>
      </c>
      <c r="S69" s="60">
        <v>72000000</v>
      </c>
      <c r="T69" s="39">
        <v>42454</v>
      </c>
      <c r="U69" s="38">
        <v>2</v>
      </c>
      <c r="V69" s="38" t="s">
        <v>404</v>
      </c>
      <c r="W69" s="38" t="s">
        <v>405</v>
      </c>
      <c r="X69" s="60">
        <v>71700000</v>
      </c>
      <c r="Y69" s="39">
        <v>42454</v>
      </c>
      <c r="Z69" s="38" t="s">
        <v>404</v>
      </c>
      <c r="AA69" s="5" t="s">
        <v>406</v>
      </c>
      <c r="AB69" s="38" t="s">
        <v>405</v>
      </c>
      <c r="AC69" s="38">
        <v>1</v>
      </c>
      <c r="AD69" s="1">
        <v>42465</v>
      </c>
      <c r="AE69" s="1">
        <v>42465</v>
      </c>
      <c r="AF69" s="1">
        <v>42735</v>
      </c>
      <c r="AG69" s="9">
        <v>71700000</v>
      </c>
      <c r="AH69" s="61">
        <f>SUM(AG69/S69)</f>
        <v>0.99583333333333335</v>
      </c>
      <c r="AI69" s="5"/>
      <c r="AJ69" s="32"/>
      <c r="AK69" s="5"/>
      <c r="AL69" s="5"/>
      <c r="AM69" s="5"/>
      <c r="AN69" s="40"/>
      <c r="AO69" s="5"/>
      <c r="AP69" s="6"/>
      <c r="AQ69" s="37" t="str">
        <f t="shared" si="30"/>
        <v>이효재</v>
      </c>
      <c r="AR69" s="7"/>
      <c r="AS69" s="7"/>
      <c r="AT69" s="4"/>
      <c r="AU69" s="10"/>
      <c r="AV69" s="7"/>
      <c r="AW69" s="6"/>
      <c r="AX69" s="58"/>
      <c r="AY69" s="58"/>
      <c r="AZ69" s="58"/>
      <c r="BA69" s="58"/>
      <c r="BB69" s="58"/>
      <c r="BC69" s="58"/>
      <c r="BD69" s="58"/>
      <c r="BE69" s="58"/>
    </row>
    <row r="70" spans="1:57" ht="29.25" customHeight="1">
      <c r="A70" s="37">
        <v>64</v>
      </c>
      <c r="B70" s="5" t="s">
        <v>407</v>
      </c>
      <c r="C70" s="5" t="s">
        <v>408</v>
      </c>
      <c r="D70" s="1">
        <v>42460</v>
      </c>
      <c r="E70" s="5" t="s">
        <v>132</v>
      </c>
      <c r="F70" s="5" t="s">
        <v>79</v>
      </c>
      <c r="G70" s="38" t="s">
        <v>409</v>
      </c>
      <c r="H70" s="38" t="str">
        <f>G70</f>
        <v>제18회 부천국제만화축제, 제5회 세계어린이만화가대회 포스터 디자인 및 제작</v>
      </c>
      <c r="I70" s="38" t="s">
        <v>410</v>
      </c>
      <c r="J70" s="9">
        <v>9000000</v>
      </c>
      <c r="K70" s="39"/>
      <c r="L70" s="38"/>
      <c r="M70" s="11"/>
      <c r="N70" s="5"/>
      <c r="O70" s="5"/>
      <c r="P70" s="5"/>
      <c r="Q70" s="5"/>
      <c r="R70" s="60"/>
      <c r="S70" s="60"/>
      <c r="T70" s="39"/>
      <c r="U70" s="38"/>
      <c r="V70" s="38"/>
      <c r="W70" s="38"/>
      <c r="X70" s="25"/>
      <c r="Y70" s="39"/>
      <c r="Z70" s="38" t="s">
        <v>411</v>
      </c>
      <c r="AA70" s="5" t="s">
        <v>412</v>
      </c>
      <c r="AB70" s="38" t="s">
        <v>413</v>
      </c>
      <c r="AC70" s="38"/>
      <c r="AD70" s="1">
        <v>42465</v>
      </c>
      <c r="AE70" s="1"/>
      <c r="AF70" s="1">
        <v>42489</v>
      </c>
      <c r="AG70" s="9">
        <v>8600000</v>
      </c>
      <c r="AH70" s="2">
        <f>SUM(AG70/J70)*100</f>
        <v>95.555555555555557</v>
      </c>
      <c r="AI70" s="5"/>
      <c r="AJ70" s="32"/>
      <c r="AK70" s="5"/>
      <c r="AL70" s="5"/>
      <c r="AM70" s="5"/>
      <c r="AN70" s="40"/>
      <c r="AO70" s="5"/>
      <c r="AP70" s="6"/>
      <c r="AQ70" s="37" t="str">
        <f>C70</f>
        <v>박소연</v>
      </c>
      <c r="AR70" s="7">
        <v>42489</v>
      </c>
      <c r="AS70" s="7"/>
      <c r="AT70" s="4"/>
      <c r="AU70" s="10"/>
      <c r="AV70" s="7"/>
      <c r="AW70" s="6"/>
      <c r="AX70" s="58"/>
      <c r="AY70" s="58"/>
      <c r="AZ70" s="58"/>
      <c r="BA70" s="58"/>
      <c r="BB70" s="58"/>
      <c r="BC70" s="58"/>
      <c r="BD70" s="58"/>
      <c r="BE70" s="58"/>
    </row>
    <row r="71" spans="1:57" ht="29.25" customHeight="1">
      <c r="A71" s="37">
        <v>65</v>
      </c>
      <c r="B71" s="5" t="s">
        <v>85</v>
      </c>
      <c r="C71" s="5" t="s">
        <v>226</v>
      </c>
      <c r="D71" s="1">
        <v>42468</v>
      </c>
      <c r="E71" s="5" t="s">
        <v>66</v>
      </c>
      <c r="F71" s="5" t="s">
        <v>79</v>
      </c>
      <c r="G71" s="38" t="s">
        <v>414</v>
      </c>
      <c r="H71" s="38" t="str">
        <f>G71</f>
        <v>기획전시 순정만화전 전시 디자인 용역</v>
      </c>
      <c r="I71" s="38" t="s">
        <v>228</v>
      </c>
      <c r="J71" s="9">
        <v>8360000</v>
      </c>
      <c r="K71" s="39"/>
      <c r="L71" s="38"/>
      <c r="M71" s="11"/>
      <c r="N71" s="5"/>
      <c r="O71" s="5"/>
      <c r="P71" s="5"/>
      <c r="Q71" s="5"/>
      <c r="R71" s="28"/>
      <c r="S71" s="29"/>
      <c r="T71" s="39"/>
      <c r="U71" s="38"/>
      <c r="V71" s="38"/>
      <c r="W71" s="38"/>
      <c r="X71" s="25"/>
      <c r="Y71" s="39"/>
      <c r="Z71" s="38" t="s">
        <v>229</v>
      </c>
      <c r="AA71" s="37" t="s">
        <v>52</v>
      </c>
      <c r="AB71" s="38" t="s">
        <v>230</v>
      </c>
      <c r="AC71" s="38"/>
      <c r="AD71" s="1">
        <v>42471</v>
      </c>
      <c r="AE71" s="1">
        <v>42472</v>
      </c>
      <c r="AF71" s="1">
        <v>42501</v>
      </c>
      <c r="AG71" s="9">
        <v>7524000</v>
      </c>
      <c r="AH71" s="2">
        <f>SUM(AG71/J71)*100</f>
        <v>90</v>
      </c>
      <c r="AI71" s="5"/>
      <c r="AJ71" s="32"/>
      <c r="AK71" s="5"/>
      <c r="AL71" s="5"/>
      <c r="AM71" s="5"/>
      <c r="AN71" s="40"/>
      <c r="AO71" s="5"/>
      <c r="AP71" s="6"/>
      <c r="AQ71" s="37" t="str">
        <f>C71</f>
        <v>서정임</v>
      </c>
      <c r="AR71" s="7"/>
      <c r="AS71" s="7"/>
      <c r="AT71" s="4"/>
      <c r="AU71" s="10"/>
      <c r="AV71" s="7"/>
      <c r="AW71" s="6"/>
      <c r="AX71" s="58"/>
      <c r="AY71" s="58"/>
      <c r="AZ71" s="58"/>
      <c r="BA71" s="58"/>
      <c r="BB71" s="58"/>
      <c r="BC71" s="58"/>
      <c r="BD71" s="58"/>
      <c r="BE71" s="58"/>
    </row>
    <row r="72" spans="1:57" ht="29.25" customHeight="1">
      <c r="A72" s="37">
        <v>66</v>
      </c>
      <c r="B72" s="5" t="s">
        <v>222</v>
      </c>
      <c r="C72" s="5" t="s">
        <v>415</v>
      </c>
      <c r="D72" s="1">
        <v>42454</v>
      </c>
      <c r="E72" s="5" t="s">
        <v>66</v>
      </c>
      <c r="F72" s="5" t="s">
        <v>79</v>
      </c>
      <c r="G72" s="38" t="s">
        <v>416</v>
      </c>
      <c r="H72" s="38" t="str">
        <f t="shared" ref="H72:H76" si="32">G72</f>
        <v>웹툰창작체험관 교육 콘텐츠 개발 용역</v>
      </c>
      <c r="I72" s="38" t="s">
        <v>417</v>
      </c>
      <c r="J72" s="9">
        <v>21974400</v>
      </c>
      <c r="K72" s="39"/>
      <c r="L72" s="38"/>
      <c r="M72" s="11"/>
      <c r="N72" s="5"/>
      <c r="O72" s="5"/>
      <c r="P72" s="5"/>
      <c r="Q72" s="5"/>
      <c r="R72" s="28"/>
      <c r="S72" s="29"/>
      <c r="T72" s="39"/>
      <c r="U72" s="38"/>
      <c r="V72" s="38"/>
      <c r="W72" s="38"/>
      <c r="X72" s="25"/>
      <c r="Y72" s="39"/>
      <c r="Z72" s="38" t="s">
        <v>418</v>
      </c>
      <c r="AA72" s="5" t="s">
        <v>419</v>
      </c>
      <c r="AB72" s="38" t="s">
        <v>420</v>
      </c>
      <c r="AC72" s="38"/>
      <c r="AD72" s="1">
        <v>42472</v>
      </c>
      <c r="AE72" s="1">
        <v>42472</v>
      </c>
      <c r="AF72" s="1">
        <v>42545</v>
      </c>
      <c r="AG72" s="9">
        <v>21505000</v>
      </c>
      <c r="AH72" s="2">
        <f t="shared" ref="AH72:AH76" si="33">SUM(AG72/J72)*100</f>
        <v>97.863877967088968</v>
      </c>
      <c r="AI72" s="5"/>
      <c r="AJ72" s="32"/>
      <c r="AK72" s="5"/>
      <c r="AL72" s="5"/>
      <c r="AM72" s="5"/>
      <c r="AN72" s="40"/>
      <c r="AO72" s="5"/>
      <c r="AP72" s="6"/>
      <c r="AQ72" s="37" t="str">
        <f t="shared" ref="AQ72:AQ76" si="34">C72</f>
        <v>심현필</v>
      </c>
      <c r="AR72" s="7"/>
      <c r="AS72" s="7"/>
      <c r="AT72" s="4"/>
      <c r="AU72" s="10"/>
      <c r="AV72" s="7"/>
      <c r="AW72" s="6"/>
      <c r="AX72" s="58"/>
      <c r="AY72" s="58"/>
      <c r="AZ72" s="58"/>
      <c r="BA72" s="58"/>
      <c r="BB72" s="58"/>
      <c r="BC72" s="58"/>
      <c r="BD72" s="58"/>
      <c r="BE72" s="58"/>
    </row>
    <row r="73" spans="1:57" ht="29.25" customHeight="1">
      <c r="A73" s="37">
        <v>67</v>
      </c>
      <c r="B73" s="5" t="s">
        <v>407</v>
      </c>
      <c r="C73" s="5" t="s">
        <v>421</v>
      </c>
      <c r="D73" s="1">
        <v>42471</v>
      </c>
      <c r="E73" s="5" t="s">
        <v>66</v>
      </c>
      <c r="F73" s="5" t="s">
        <v>79</v>
      </c>
      <c r="G73" s="38" t="s">
        <v>422</v>
      </c>
      <c r="H73" s="38" t="str">
        <f t="shared" si="32"/>
        <v>제18회 부천국제만화축제 홈페이지 리뉴얼 및 온라인 마케팅 용역</v>
      </c>
      <c r="I73" s="38" t="s">
        <v>423</v>
      </c>
      <c r="J73" s="9">
        <v>20900000</v>
      </c>
      <c r="K73" s="39"/>
      <c r="L73" s="38"/>
      <c r="M73" s="38"/>
      <c r="N73" s="5"/>
      <c r="O73" s="5"/>
      <c r="P73" s="5"/>
      <c r="Q73" s="5"/>
      <c r="R73" s="28"/>
      <c r="S73" s="29"/>
      <c r="T73" s="39"/>
      <c r="U73" s="38"/>
      <c r="V73" s="38"/>
      <c r="W73" s="38"/>
      <c r="X73" s="25"/>
      <c r="Y73" s="39"/>
      <c r="Z73" s="38" t="s">
        <v>123</v>
      </c>
      <c r="AA73" s="5" t="s">
        <v>124</v>
      </c>
      <c r="AB73" s="38" t="s">
        <v>125</v>
      </c>
      <c r="AC73" s="38"/>
      <c r="AD73" s="1">
        <v>42472</v>
      </c>
      <c r="AE73" s="1">
        <v>42472</v>
      </c>
      <c r="AF73" s="1">
        <v>42613</v>
      </c>
      <c r="AG73" s="9">
        <v>20020000</v>
      </c>
      <c r="AH73" s="2">
        <f t="shared" si="33"/>
        <v>95.78947368421052</v>
      </c>
      <c r="AI73" s="5"/>
      <c r="AJ73" s="32"/>
      <c r="AK73" s="5"/>
      <c r="AL73" s="5"/>
      <c r="AM73" s="5"/>
      <c r="AN73" s="40"/>
      <c r="AO73" s="5"/>
      <c r="AP73" s="6"/>
      <c r="AQ73" s="37" t="str">
        <f t="shared" si="34"/>
        <v>박혜수</v>
      </c>
      <c r="AR73" s="7"/>
      <c r="AS73" s="7"/>
      <c r="AT73" s="4"/>
      <c r="AU73" s="10"/>
      <c r="AV73" s="7"/>
      <c r="AW73" s="6"/>
      <c r="AX73" s="58"/>
      <c r="AY73" s="58"/>
      <c r="AZ73" s="58"/>
      <c r="BA73" s="58"/>
      <c r="BB73" s="58"/>
      <c r="BC73" s="58"/>
      <c r="BD73" s="58"/>
      <c r="BE73" s="58"/>
    </row>
    <row r="74" spans="1:57" ht="29.25" customHeight="1">
      <c r="A74" s="37">
        <v>68</v>
      </c>
      <c r="B74" s="5" t="s">
        <v>177</v>
      </c>
      <c r="C74" s="5" t="s">
        <v>358</v>
      </c>
      <c r="D74" s="1">
        <v>42459</v>
      </c>
      <c r="E74" s="5" t="s">
        <v>66</v>
      </c>
      <c r="F74" s="5" t="s">
        <v>307</v>
      </c>
      <c r="G74" s="38" t="s">
        <v>424</v>
      </c>
      <c r="H74" s="38" t="str">
        <f t="shared" si="32"/>
        <v>디지털만화규장각 만화DB제공 용역</v>
      </c>
      <c r="I74" s="38" t="s">
        <v>425</v>
      </c>
      <c r="J74" s="9">
        <v>18600000</v>
      </c>
      <c r="K74" s="39">
        <v>42464</v>
      </c>
      <c r="L74" s="38"/>
      <c r="M74" s="11">
        <v>0.9</v>
      </c>
      <c r="N74" s="5" t="s">
        <v>260</v>
      </c>
      <c r="O74" s="5" t="s">
        <v>72</v>
      </c>
      <c r="P74" s="5" t="s">
        <v>73</v>
      </c>
      <c r="Q74" s="5" t="s">
        <v>313</v>
      </c>
      <c r="R74" s="60">
        <v>18600000</v>
      </c>
      <c r="S74" s="60">
        <v>18590250</v>
      </c>
      <c r="T74" s="39">
        <v>42467</v>
      </c>
      <c r="U74" s="38">
        <v>3</v>
      </c>
      <c r="V74" s="38" t="s">
        <v>426</v>
      </c>
      <c r="W74" s="38" t="s">
        <v>427</v>
      </c>
      <c r="X74" s="60">
        <v>17200000</v>
      </c>
      <c r="Y74" s="39">
        <v>42466</v>
      </c>
      <c r="Z74" s="38" t="s">
        <v>426</v>
      </c>
      <c r="AA74" s="5" t="s">
        <v>428</v>
      </c>
      <c r="AB74" s="38" t="s">
        <v>427</v>
      </c>
      <c r="AC74" s="38">
        <v>1</v>
      </c>
      <c r="AD74" s="1">
        <v>42475</v>
      </c>
      <c r="AE74" s="1">
        <v>42478</v>
      </c>
      <c r="AF74" s="1">
        <v>42766</v>
      </c>
      <c r="AG74" s="9">
        <v>17200000</v>
      </c>
      <c r="AH74" s="61">
        <f>SUM(AG74/S74)</f>
        <v>0.92521617514557364</v>
      </c>
      <c r="AI74" s="5"/>
      <c r="AJ74" s="32"/>
      <c r="AK74" s="5"/>
      <c r="AL74" s="5"/>
      <c r="AM74" s="5"/>
      <c r="AN74" s="40"/>
      <c r="AO74" s="5"/>
      <c r="AP74" s="6"/>
      <c r="AQ74" s="37" t="str">
        <f t="shared" si="34"/>
        <v>이규식</v>
      </c>
      <c r="AR74" s="7"/>
      <c r="AS74" s="7"/>
      <c r="AT74" s="4">
        <v>42486</v>
      </c>
      <c r="AU74" s="10">
        <v>12040000</v>
      </c>
      <c r="AV74" s="7"/>
      <c r="AW74" s="6"/>
      <c r="AX74" s="58"/>
      <c r="AY74" s="58"/>
      <c r="AZ74" s="58"/>
      <c r="BA74" s="58"/>
      <c r="BB74" s="58"/>
      <c r="BC74" s="58"/>
      <c r="BD74" s="58"/>
      <c r="BE74" s="58"/>
    </row>
    <row r="75" spans="1:57" ht="29.25" customHeight="1">
      <c r="A75" s="37">
        <v>69</v>
      </c>
      <c r="B75" s="5" t="s">
        <v>429</v>
      </c>
      <c r="C75" s="5" t="s">
        <v>430</v>
      </c>
      <c r="D75" s="1">
        <v>42474</v>
      </c>
      <c r="E75" s="5" t="s">
        <v>66</v>
      </c>
      <c r="F75" s="5" t="s">
        <v>79</v>
      </c>
      <c r="G75" s="38" t="s">
        <v>431</v>
      </c>
      <c r="H75" s="38" t="str">
        <f t="shared" si="32"/>
        <v>성과관리체계 및 운영방안 구축 연구용역</v>
      </c>
      <c r="I75" s="38" t="s">
        <v>432</v>
      </c>
      <c r="J75" s="9">
        <v>19000000</v>
      </c>
      <c r="K75" s="39"/>
      <c r="L75" s="38"/>
      <c r="M75" s="38"/>
      <c r="N75" s="5"/>
      <c r="O75" s="5"/>
      <c r="P75" s="5"/>
      <c r="Q75" s="5"/>
      <c r="R75" s="28"/>
      <c r="S75" s="29"/>
      <c r="T75" s="39"/>
      <c r="U75" s="38"/>
      <c r="V75" s="38"/>
      <c r="W75" s="38"/>
      <c r="X75" s="25"/>
      <c r="Y75" s="39"/>
      <c r="Z75" s="38" t="s">
        <v>433</v>
      </c>
      <c r="AA75" s="5" t="s">
        <v>434</v>
      </c>
      <c r="AB75" s="38" t="s">
        <v>435</v>
      </c>
      <c r="AC75" s="38"/>
      <c r="AD75" s="1">
        <v>42478</v>
      </c>
      <c r="AE75" s="1">
        <v>42478</v>
      </c>
      <c r="AF75" s="1">
        <v>42538</v>
      </c>
      <c r="AG75" s="9">
        <v>18000000</v>
      </c>
      <c r="AH75" s="2">
        <f t="shared" si="33"/>
        <v>94.73684210526315</v>
      </c>
      <c r="AI75" s="5"/>
      <c r="AJ75" s="32"/>
      <c r="AK75" s="5"/>
      <c r="AL75" s="5"/>
      <c r="AM75" s="5"/>
      <c r="AN75" s="40"/>
      <c r="AO75" s="5"/>
      <c r="AP75" s="6"/>
      <c r="AQ75" s="37" t="str">
        <f t="shared" si="34"/>
        <v>강은혜</v>
      </c>
      <c r="AR75" s="7"/>
      <c r="AS75" s="7"/>
      <c r="AT75" s="4"/>
      <c r="AU75" s="10"/>
      <c r="AV75" s="7"/>
      <c r="AW75" s="6"/>
      <c r="AX75" s="58"/>
      <c r="AY75" s="58"/>
      <c r="AZ75" s="58"/>
      <c r="BA75" s="58"/>
      <c r="BB75" s="58"/>
      <c r="BC75" s="58"/>
      <c r="BD75" s="58"/>
      <c r="BE75" s="58"/>
    </row>
    <row r="76" spans="1:57" ht="29.25" customHeight="1">
      <c r="A76" s="12">
        <v>70</v>
      </c>
      <c r="B76" s="14" t="s">
        <v>64</v>
      </c>
      <c r="C76" s="14" t="s">
        <v>78</v>
      </c>
      <c r="D76" s="13">
        <v>42474</v>
      </c>
      <c r="E76" s="14" t="s">
        <v>66</v>
      </c>
      <c r="F76" s="14" t="s">
        <v>79</v>
      </c>
      <c r="G76" s="15" t="s">
        <v>436</v>
      </c>
      <c r="H76" s="15" t="str">
        <f t="shared" si="32"/>
        <v>2016년 한국만화영상진흥원 통합사업관리시스템 유지보수</v>
      </c>
      <c r="I76" s="15" t="s">
        <v>437</v>
      </c>
      <c r="J76" s="16">
        <v>10000000</v>
      </c>
      <c r="K76" s="17"/>
      <c r="L76" s="15"/>
      <c r="M76" s="15"/>
      <c r="N76" s="14"/>
      <c r="O76" s="14"/>
      <c r="P76" s="14"/>
      <c r="Q76" s="14"/>
      <c r="R76" s="30"/>
      <c r="S76" s="31"/>
      <c r="T76" s="17"/>
      <c r="U76" s="15"/>
      <c r="V76" s="15"/>
      <c r="W76" s="15"/>
      <c r="X76" s="27"/>
      <c r="Y76" s="17"/>
      <c r="Z76" s="15" t="s">
        <v>438</v>
      </c>
      <c r="AA76" s="14" t="s">
        <v>439</v>
      </c>
      <c r="AB76" s="15" t="s">
        <v>440</v>
      </c>
      <c r="AC76" s="15"/>
      <c r="AD76" s="13">
        <v>42481</v>
      </c>
      <c r="AE76" s="13">
        <v>42491</v>
      </c>
      <c r="AF76" s="13">
        <v>42735</v>
      </c>
      <c r="AG76" s="16">
        <v>8800000</v>
      </c>
      <c r="AH76" s="18">
        <f t="shared" si="33"/>
        <v>88</v>
      </c>
      <c r="AI76" s="14"/>
      <c r="AJ76" s="33"/>
      <c r="AK76" s="14"/>
      <c r="AL76" s="14"/>
      <c r="AM76" s="14"/>
      <c r="AN76" s="19"/>
      <c r="AO76" s="14"/>
      <c r="AP76" s="23"/>
      <c r="AQ76" s="12" t="str">
        <f t="shared" si="34"/>
        <v>이인철</v>
      </c>
      <c r="AR76" s="20"/>
      <c r="AS76" s="20"/>
      <c r="AT76" s="21"/>
      <c r="AU76" s="22"/>
      <c r="AV76" s="20"/>
      <c r="AW76" s="23"/>
      <c r="AX76" s="75"/>
      <c r="AY76" s="75"/>
      <c r="AZ76" s="75"/>
      <c r="BA76" s="75"/>
      <c r="BB76" s="75"/>
      <c r="BC76" s="75"/>
      <c r="BD76" s="75"/>
      <c r="BE76" s="75"/>
    </row>
    <row r="77" spans="1:57" ht="29.25" customHeight="1">
      <c r="A77" s="37">
        <v>71</v>
      </c>
      <c r="B77" s="5" t="s">
        <v>92</v>
      </c>
      <c r="C77" s="5" t="s">
        <v>441</v>
      </c>
      <c r="D77" s="1">
        <v>42474</v>
      </c>
      <c r="E77" s="5" t="s">
        <v>66</v>
      </c>
      <c r="F77" s="5" t="s">
        <v>79</v>
      </c>
      <c r="G77" s="38" t="s">
        <v>442</v>
      </c>
      <c r="H77" s="38" t="str">
        <f>G77</f>
        <v>2016 한중일 신인만화가 콘테스트 참가자 항공권 구매 및 부대업무 용역</v>
      </c>
      <c r="I77" s="38" t="s">
        <v>443</v>
      </c>
      <c r="J77" s="9">
        <v>4520940</v>
      </c>
      <c r="K77" s="39"/>
      <c r="L77" s="38"/>
      <c r="M77" s="38"/>
      <c r="N77" s="5"/>
      <c r="O77" s="5"/>
      <c r="P77" s="5"/>
      <c r="Q77" s="5"/>
      <c r="R77" s="28"/>
      <c r="S77" s="29"/>
      <c r="T77" s="39"/>
      <c r="U77" s="38"/>
      <c r="V77" s="38"/>
      <c r="W77" s="38"/>
      <c r="X77" s="25"/>
      <c r="Y77" s="39"/>
      <c r="Z77" s="38" t="s">
        <v>444</v>
      </c>
      <c r="AA77" s="5" t="s">
        <v>445</v>
      </c>
      <c r="AB77" s="38" t="s">
        <v>446</v>
      </c>
      <c r="AC77" s="38"/>
      <c r="AD77" s="1">
        <v>42482</v>
      </c>
      <c r="AE77" s="1">
        <v>42482</v>
      </c>
      <c r="AF77" s="1">
        <v>42487</v>
      </c>
      <c r="AG77" s="9">
        <v>4480940</v>
      </c>
      <c r="AH77" s="2">
        <f>SUM(AG77/J77)*100</f>
        <v>99.115228248992466</v>
      </c>
      <c r="AI77" s="5"/>
      <c r="AJ77" s="32"/>
      <c r="AK77" s="5"/>
      <c r="AL77" s="5"/>
      <c r="AM77" s="5"/>
      <c r="AN77" s="40"/>
      <c r="AO77" s="5"/>
      <c r="AP77" s="6"/>
      <c r="AQ77" s="37" t="str">
        <f>C77</f>
        <v>김현덕</v>
      </c>
      <c r="AR77" s="7">
        <v>42486</v>
      </c>
      <c r="AS77" s="7">
        <v>42486</v>
      </c>
      <c r="AT77" s="4"/>
      <c r="AU77" s="10"/>
      <c r="AV77" s="7">
        <v>42487</v>
      </c>
      <c r="AW77" s="6">
        <f>SUM(AG77-AU77)</f>
        <v>4480940</v>
      </c>
      <c r="AX77" s="58"/>
      <c r="AY77" s="58"/>
      <c r="AZ77" s="58"/>
      <c r="BA77" s="58"/>
      <c r="BB77" s="58"/>
      <c r="BC77" s="58"/>
      <c r="BD77" s="58"/>
      <c r="BE77" s="58"/>
    </row>
    <row r="78" spans="1:57" ht="29.25" customHeight="1">
      <c r="A78" s="37">
        <v>72</v>
      </c>
      <c r="B78" s="5" t="s">
        <v>85</v>
      </c>
      <c r="C78" s="5" t="s">
        <v>244</v>
      </c>
      <c r="D78" s="1">
        <v>42481</v>
      </c>
      <c r="E78" s="5" t="s">
        <v>66</v>
      </c>
      <c r="F78" s="5" t="s">
        <v>79</v>
      </c>
      <c r="G78" s="38" t="s">
        <v>447</v>
      </c>
      <c r="H78" s="38" t="str">
        <f t="shared" ref="H78:H79" si="35">G78</f>
        <v>2016 한국만화박물관 어린이날 이벤트 행사 용역</v>
      </c>
      <c r="I78" s="38" t="s">
        <v>399</v>
      </c>
      <c r="J78" s="9">
        <v>9317000</v>
      </c>
      <c r="K78" s="39"/>
      <c r="L78" s="38"/>
      <c r="M78" s="38"/>
      <c r="N78" s="5"/>
      <c r="O78" s="5"/>
      <c r="P78" s="5"/>
      <c r="Q78" s="5"/>
      <c r="R78" s="28"/>
      <c r="S78" s="29"/>
      <c r="T78" s="39"/>
      <c r="U78" s="38"/>
      <c r="V78" s="38"/>
      <c r="W78" s="38"/>
      <c r="X78" s="25"/>
      <c r="Y78" s="39"/>
      <c r="Z78" s="38" t="s">
        <v>174</v>
      </c>
      <c r="AA78" s="5" t="s">
        <v>175</v>
      </c>
      <c r="AB78" s="38" t="s">
        <v>176</v>
      </c>
      <c r="AC78" s="38"/>
      <c r="AD78" s="1">
        <v>42485</v>
      </c>
      <c r="AE78" s="1">
        <v>42485</v>
      </c>
      <c r="AF78" s="1">
        <v>42507</v>
      </c>
      <c r="AG78" s="9">
        <v>9075000</v>
      </c>
      <c r="AH78" s="2">
        <f t="shared" ref="AH78:AH79" si="36">SUM(AG78/J78)*100</f>
        <v>97.402597402597408</v>
      </c>
      <c r="AI78" s="5" t="s">
        <v>448</v>
      </c>
      <c r="AJ78" s="7">
        <v>42492</v>
      </c>
      <c r="AK78" s="5" t="s">
        <v>449</v>
      </c>
      <c r="AL78" s="5"/>
      <c r="AM78" s="5"/>
      <c r="AN78" s="40"/>
      <c r="AO78" s="5"/>
      <c r="AP78" s="6">
        <v>10967000</v>
      </c>
      <c r="AQ78" s="37" t="str">
        <f t="shared" ref="AQ78:AQ79" si="37">C78</f>
        <v>김현재</v>
      </c>
      <c r="AR78" s="7"/>
      <c r="AS78" s="7"/>
      <c r="AT78" s="4"/>
      <c r="AU78" s="10"/>
      <c r="AV78" s="7"/>
      <c r="AW78" s="6"/>
      <c r="AX78" s="58"/>
      <c r="AY78" s="58"/>
      <c r="AZ78" s="58"/>
      <c r="BA78" s="58"/>
      <c r="BB78" s="58"/>
      <c r="BC78" s="58"/>
      <c r="BD78" s="58"/>
      <c r="BE78" s="58"/>
    </row>
    <row r="79" spans="1:57" ht="29.25" customHeight="1">
      <c r="A79" s="37">
        <v>73</v>
      </c>
      <c r="B79" s="5" t="s">
        <v>51</v>
      </c>
      <c r="C79" s="5" t="s">
        <v>172</v>
      </c>
      <c r="D79" s="1">
        <v>42481</v>
      </c>
      <c r="E79" s="5" t="s">
        <v>216</v>
      </c>
      <c r="F79" s="5" t="s">
        <v>79</v>
      </c>
      <c r="G79" s="38" t="s">
        <v>450</v>
      </c>
      <c r="H79" s="38" t="str">
        <f t="shared" si="35"/>
        <v>공공시설 내 만화카페 및 갤러리 조성공사</v>
      </c>
      <c r="I79" s="38" t="s">
        <v>451</v>
      </c>
      <c r="J79" s="9">
        <v>19980000</v>
      </c>
      <c r="K79" s="39"/>
      <c r="L79" s="38"/>
      <c r="M79" s="38"/>
      <c r="N79" s="5"/>
      <c r="O79" s="5"/>
      <c r="P79" s="5"/>
      <c r="Q79" s="5"/>
      <c r="R79" s="28"/>
      <c r="S79" s="29"/>
      <c r="T79" s="39"/>
      <c r="U79" s="38"/>
      <c r="V79" s="38"/>
      <c r="W79" s="38"/>
      <c r="X79" s="25"/>
      <c r="Y79" s="39"/>
      <c r="Z79" s="38" t="s">
        <v>304</v>
      </c>
      <c r="AA79" s="5" t="s">
        <v>305</v>
      </c>
      <c r="AB79" s="38" t="s">
        <v>306</v>
      </c>
      <c r="AC79" s="38"/>
      <c r="AD79" s="1">
        <v>42486</v>
      </c>
      <c r="AE79" s="1">
        <v>42486</v>
      </c>
      <c r="AF79" s="1">
        <v>42499</v>
      </c>
      <c r="AG79" s="9">
        <v>19200000</v>
      </c>
      <c r="AH79" s="2">
        <f t="shared" si="36"/>
        <v>96.09609609609609</v>
      </c>
      <c r="AI79" s="5"/>
      <c r="AJ79" s="32"/>
      <c r="AK79" s="5"/>
      <c r="AL79" s="5"/>
      <c r="AM79" s="5"/>
      <c r="AN79" s="40"/>
      <c r="AO79" s="5"/>
      <c r="AP79" s="6"/>
      <c r="AQ79" s="37" t="str">
        <f t="shared" si="37"/>
        <v>이소현</v>
      </c>
      <c r="AR79" s="7"/>
      <c r="AS79" s="7"/>
      <c r="AT79" s="4"/>
      <c r="AU79" s="10"/>
      <c r="AV79" s="7"/>
      <c r="AW79" s="6"/>
      <c r="AX79" s="58"/>
      <c r="AY79" s="58"/>
      <c r="AZ79" s="58"/>
      <c r="BA79" s="58"/>
      <c r="BB79" s="58"/>
      <c r="BC79" s="58"/>
      <c r="BD79" s="58"/>
      <c r="BE79" s="58"/>
    </row>
    <row r="80" spans="1:57" ht="29.25" customHeight="1">
      <c r="A80" s="37">
        <v>74</v>
      </c>
      <c r="B80" s="5" t="s">
        <v>64</v>
      </c>
      <c r="C80" s="5" t="s">
        <v>350</v>
      </c>
      <c r="D80" s="1">
        <v>42482</v>
      </c>
      <c r="E80" s="5" t="s">
        <v>216</v>
      </c>
      <c r="F80" s="5" t="s">
        <v>79</v>
      </c>
      <c r="G80" s="38" t="s">
        <v>452</v>
      </c>
      <c r="H80" s="38" t="str">
        <f>G80</f>
        <v>만화영상진흥원 지상주차장 출입구 가로등 설치공사</v>
      </c>
      <c r="I80" s="38" t="s">
        <v>453</v>
      </c>
      <c r="J80" s="9">
        <v>1891000</v>
      </c>
      <c r="K80" s="39"/>
      <c r="L80" s="38"/>
      <c r="M80" s="38"/>
      <c r="N80" s="5"/>
      <c r="O80" s="5"/>
      <c r="P80" s="5"/>
      <c r="Q80" s="5"/>
      <c r="R80" s="28"/>
      <c r="S80" s="29"/>
      <c r="T80" s="39"/>
      <c r="U80" s="38"/>
      <c r="V80" s="38"/>
      <c r="W80" s="38"/>
      <c r="X80" s="25"/>
      <c r="Y80" s="39"/>
      <c r="Z80" s="38" t="s">
        <v>454</v>
      </c>
      <c r="AA80" s="5" t="s">
        <v>455</v>
      </c>
      <c r="AB80" s="38" t="s">
        <v>456</v>
      </c>
      <c r="AC80" s="38"/>
      <c r="AD80" s="1">
        <v>42486</v>
      </c>
      <c r="AE80" s="1">
        <v>42486</v>
      </c>
      <c r="AF80" s="1">
        <v>42500</v>
      </c>
      <c r="AG80" s="9">
        <v>1479000</v>
      </c>
      <c r="AH80" s="2">
        <f>SUM(AG80/J80)*100</f>
        <v>78.212585933368587</v>
      </c>
      <c r="AI80" s="5"/>
      <c r="AJ80" s="32"/>
      <c r="AK80" s="5"/>
      <c r="AL80" s="5"/>
      <c r="AM80" s="5"/>
      <c r="AN80" s="40"/>
      <c r="AO80" s="5"/>
      <c r="AP80" s="6"/>
      <c r="AQ80" s="37" t="str">
        <f>C80</f>
        <v>정기선</v>
      </c>
      <c r="AR80" s="7"/>
      <c r="AS80" s="7"/>
      <c r="AT80" s="4"/>
      <c r="AU80" s="10"/>
      <c r="AV80" s="7"/>
      <c r="AW80" s="6"/>
      <c r="AX80" s="58"/>
      <c r="AY80" s="58"/>
      <c r="AZ80" s="58"/>
      <c r="BA80" s="58"/>
      <c r="BB80" s="58"/>
      <c r="BC80" s="58"/>
      <c r="BD80" s="58"/>
      <c r="BE80" s="58"/>
    </row>
    <row r="81" spans="1:57" ht="29.25" customHeight="1">
      <c r="A81" s="12">
        <v>75</v>
      </c>
      <c r="B81" s="14" t="s">
        <v>64</v>
      </c>
      <c r="C81" s="14" t="s">
        <v>78</v>
      </c>
      <c r="D81" s="13">
        <v>42424</v>
      </c>
      <c r="E81" s="14" t="s">
        <v>66</v>
      </c>
      <c r="F81" s="14" t="s">
        <v>275</v>
      </c>
      <c r="G81" s="15" t="s">
        <v>457</v>
      </c>
      <c r="H81" s="15" t="str">
        <f t="shared" ref="H81:H85" si="38">G81</f>
        <v>2016년 한국만화영상진흥원 경영자원통합관리시스템 유지보수 용역</v>
      </c>
      <c r="I81" s="15" t="s">
        <v>458</v>
      </c>
      <c r="J81" s="16">
        <v>16390000</v>
      </c>
      <c r="K81" s="17"/>
      <c r="L81" s="15"/>
      <c r="M81" s="24"/>
      <c r="N81" s="14"/>
      <c r="O81" s="14"/>
      <c r="P81" s="14"/>
      <c r="Q81" s="14"/>
      <c r="R81" s="30"/>
      <c r="S81" s="31"/>
      <c r="T81" s="17"/>
      <c r="U81" s="15"/>
      <c r="V81" s="15"/>
      <c r="W81" s="15"/>
      <c r="X81" s="27"/>
      <c r="Y81" s="17"/>
      <c r="Z81" s="15" t="s">
        <v>459</v>
      </c>
      <c r="AA81" s="14" t="s">
        <v>460</v>
      </c>
      <c r="AB81" s="15" t="s">
        <v>461</v>
      </c>
      <c r="AC81" s="15"/>
      <c r="AD81" s="13">
        <v>42487</v>
      </c>
      <c r="AE81" s="13">
        <v>42487</v>
      </c>
      <c r="AF81" s="13">
        <v>42735</v>
      </c>
      <c r="AG81" s="16">
        <v>15570000</v>
      </c>
      <c r="AH81" s="18">
        <f t="shared" ref="AH81:AH85" si="39">SUM(AG81/J81)*100</f>
        <v>94.996949359365473</v>
      </c>
      <c r="AI81" s="14"/>
      <c r="AJ81" s="33"/>
      <c r="AK81" s="14"/>
      <c r="AL81" s="14"/>
      <c r="AM81" s="14"/>
      <c r="AN81" s="19"/>
      <c r="AO81" s="14"/>
      <c r="AP81" s="23"/>
      <c r="AQ81" s="12" t="str">
        <f t="shared" ref="AQ81:AQ85" si="40">C81</f>
        <v>이인철</v>
      </c>
      <c r="AR81" s="20"/>
      <c r="AS81" s="20"/>
      <c r="AT81" s="21"/>
      <c r="AU81" s="22"/>
      <c r="AV81" s="20"/>
      <c r="AW81" s="23"/>
      <c r="AX81" s="20"/>
      <c r="AY81" s="23"/>
      <c r="AZ81" s="75"/>
      <c r="BA81" s="75"/>
      <c r="BB81" s="75"/>
      <c r="BC81" s="75"/>
      <c r="BD81" s="75"/>
      <c r="BE81" s="75"/>
    </row>
    <row r="82" spans="1:57" ht="29.25" customHeight="1">
      <c r="A82" s="37">
        <v>76</v>
      </c>
      <c r="B82" s="5" t="s">
        <v>64</v>
      </c>
      <c r="C82" s="5" t="s">
        <v>78</v>
      </c>
      <c r="D82" s="1">
        <v>42467</v>
      </c>
      <c r="E82" s="5" t="s">
        <v>132</v>
      </c>
      <c r="F82" s="5" t="s">
        <v>79</v>
      </c>
      <c r="G82" s="38" t="s">
        <v>462</v>
      </c>
      <c r="H82" s="38" t="str">
        <f t="shared" si="38"/>
        <v>전자결재시스템 서버용 하드디스크 구입</v>
      </c>
      <c r="I82" s="38" t="s">
        <v>463</v>
      </c>
      <c r="J82" s="9">
        <v>690000</v>
      </c>
      <c r="K82" s="39"/>
      <c r="L82" s="38"/>
      <c r="M82" s="11"/>
      <c r="N82" s="5"/>
      <c r="O82" s="5"/>
      <c r="P82" s="5"/>
      <c r="Q82" s="5"/>
      <c r="R82" s="28"/>
      <c r="S82" s="29"/>
      <c r="T82" s="39"/>
      <c r="U82" s="38"/>
      <c r="V82" s="38"/>
      <c r="W82" s="38"/>
      <c r="X82" s="25"/>
      <c r="Y82" s="39"/>
      <c r="Z82" s="38" t="s">
        <v>128</v>
      </c>
      <c r="AA82" s="5" t="s">
        <v>129</v>
      </c>
      <c r="AB82" s="38" t="s">
        <v>130</v>
      </c>
      <c r="AC82" s="38"/>
      <c r="AD82" s="1">
        <v>42487</v>
      </c>
      <c r="AE82" s="1"/>
      <c r="AF82" s="1">
        <v>42503</v>
      </c>
      <c r="AG82" s="9">
        <v>620000</v>
      </c>
      <c r="AH82" s="2">
        <f t="shared" si="39"/>
        <v>89.85507246376811</v>
      </c>
      <c r="AI82" s="5"/>
      <c r="AJ82" s="32"/>
      <c r="AK82" s="5"/>
      <c r="AL82" s="5"/>
      <c r="AM82" s="5"/>
      <c r="AN82" s="40"/>
      <c r="AO82" s="5"/>
      <c r="AP82" s="6"/>
      <c r="AQ82" s="37" t="str">
        <f t="shared" si="40"/>
        <v>이인철</v>
      </c>
      <c r="AR82" s="7"/>
      <c r="AS82" s="7"/>
      <c r="AT82" s="4"/>
      <c r="AU82" s="10"/>
      <c r="AV82" s="7"/>
      <c r="AW82" s="6"/>
      <c r="AX82" s="58"/>
      <c r="AY82" s="58"/>
      <c r="AZ82" s="58"/>
      <c r="BA82" s="58"/>
      <c r="BB82" s="58"/>
      <c r="BC82" s="58"/>
      <c r="BD82" s="58"/>
      <c r="BE82" s="58"/>
    </row>
    <row r="83" spans="1:57" ht="29.25" customHeight="1">
      <c r="A83" s="37">
        <v>77</v>
      </c>
      <c r="B83" s="5" t="s">
        <v>143</v>
      </c>
      <c r="C83" s="5" t="s">
        <v>464</v>
      </c>
      <c r="D83" s="1">
        <v>42478</v>
      </c>
      <c r="E83" s="5" t="s">
        <v>66</v>
      </c>
      <c r="F83" s="5" t="s">
        <v>79</v>
      </c>
      <c r="G83" s="38" t="s">
        <v>465</v>
      </c>
      <c r="H83" s="38" t="str">
        <f t="shared" si="38"/>
        <v>웹툰산업 내의 광고/마케팅 황용사례 및 가치평가 연구용역</v>
      </c>
      <c r="I83" s="38" t="s">
        <v>466</v>
      </c>
      <c r="J83" s="9">
        <v>19200000</v>
      </c>
      <c r="K83" s="39"/>
      <c r="L83" s="38"/>
      <c r="M83" s="38"/>
      <c r="N83" s="5"/>
      <c r="O83" s="5"/>
      <c r="P83" s="5"/>
      <c r="Q83" s="5"/>
      <c r="R83" s="28"/>
      <c r="S83" s="29"/>
      <c r="T83" s="39"/>
      <c r="U83" s="38"/>
      <c r="V83" s="38"/>
      <c r="W83" s="38"/>
      <c r="X83" s="25"/>
      <c r="Y83" s="39"/>
      <c r="Z83" s="38" t="s">
        <v>467</v>
      </c>
      <c r="AA83" s="5" t="s">
        <v>468</v>
      </c>
      <c r="AB83" s="38" t="s">
        <v>469</v>
      </c>
      <c r="AC83" s="38"/>
      <c r="AD83" s="1">
        <v>42487</v>
      </c>
      <c r="AE83" s="1">
        <v>42487</v>
      </c>
      <c r="AF83" s="1">
        <v>42576</v>
      </c>
      <c r="AG83" s="9">
        <v>17800000</v>
      </c>
      <c r="AH83" s="2">
        <f t="shared" si="39"/>
        <v>92.708333333333343</v>
      </c>
      <c r="AI83" s="5"/>
      <c r="AJ83" s="32"/>
      <c r="AK83" s="5"/>
      <c r="AL83" s="5"/>
      <c r="AM83" s="5"/>
      <c r="AN83" s="40"/>
      <c r="AO83" s="5"/>
      <c r="AP83" s="6"/>
      <c r="AQ83" s="37" t="str">
        <f t="shared" si="40"/>
        <v>최원혁</v>
      </c>
      <c r="AR83" s="7"/>
      <c r="AS83" s="7"/>
      <c r="AT83" s="4"/>
      <c r="AU83" s="10"/>
      <c r="AV83" s="7"/>
      <c r="AW83" s="6"/>
      <c r="AX83" s="58"/>
      <c r="AY83" s="58"/>
      <c r="AZ83" s="58"/>
      <c r="BA83" s="58"/>
      <c r="BB83" s="58"/>
      <c r="BC83" s="58"/>
      <c r="BD83" s="58"/>
      <c r="BE83" s="58"/>
    </row>
    <row r="84" spans="1:57" ht="29.25" customHeight="1">
      <c r="A84" s="37">
        <v>78</v>
      </c>
      <c r="B84" s="5" t="s">
        <v>85</v>
      </c>
      <c r="C84" s="5" t="s">
        <v>244</v>
      </c>
      <c r="D84" s="1">
        <v>42486</v>
      </c>
      <c r="E84" s="5" t="s">
        <v>66</v>
      </c>
      <c r="F84" s="5" t="s">
        <v>79</v>
      </c>
      <c r="G84" s="38" t="s">
        <v>470</v>
      </c>
      <c r="H84" s="38" t="str">
        <f t="shared" si="38"/>
        <v>한국만화박물관 4D상영관 라이더 의자 수리</v>
      </c>
      <c r="I84" s="38" t="s">
        <v>471</v>
      </c>
      <c r="J84" s="9">
        <v>4015000</v>
      </c>
      <c r="K84" s="39"/>
      <c r="L84" s="38"/>
      <c r="M84" s="38"/>
      <c r="N84" s="5"/>
      <c r="O84" s="5"/>
      <c r="P84" s="5"/>
      <c r="Q84" s="5"/>
      <c r="R84" s="28"/>
      <c r="S84" s="29"/>
      <c r="T84" s="39"/>
      <c r="U84" s="38"/>
      <c r="V84" s="38"/>
      <c r="W84" s="38"/>
      <c r="X84" s="25"/>
      <c r="Y84" s="39"/>
      <c r="Z84" s="38" t="s">
        <v>395</v>
      </c>
      <c r="AA84" s="5" t="s">
        <v>396</v>
      </c>
      <c r="AB84" s="38" t="s">
        <v>397</v>
      </c>
      <c r="AC84" s="38"/>
      <c r="AD84" s="1">
        <v>42488</v>
      </c>
      <c r="AE84" s="1">
        <v>42488</v>
      </c>
      <c r="AF84" s="1">
        <v>42489</v>
      </c>
      <c r="AG84" s="9">
        <v>3630000</v>
      </c>
      <c r="AH84" s="2">
        <f t="shared" si="39"/>
        <v>90.410958904109577</v>
      </c>
      <c r="AI84" s="5"/>
      <c r="AJ84" s="32"/>
      <c r="AK84" s="5"/>
      <c r="AL84" s="5"/>
      <c r="AM84" s="5"/>
      <c r="AN84" s="40"/>
      <c r="AO84" s="5"/>
      <c r="AP84" s="6"/>
      <c r="AQ84" s="37" t="str">
        <f t="shared" si="40"/>
        <v>김현재</v>
      </c>
      <c r="AR84" s="7">
        <v>42488</v>
      </c>
      <c r="AS84" s="7">
        <v>42489</v>
      </c>
      <c r="AT84" s="4"/>
      <c r="AU84" s="10"/>
      <c r="AV84" s="7"/>
      <c r="AW84" s="6"/>
      <c r="AX84" s="58"/>
      <c r="AY84" s="58"/>
      <c r="AZ84" s="58"/>
      <c r="BA84" s="58"/>
      <c r="BB84" s="58"/>
      <c r="BC84" s="58"/>
      <c r="BD84" s="58"/>
      <c r="BE84" s="58"/>
    </row>
    <row r="85" spans="1:57" ht="29.25" customHeight="1">
      <c r="A85" s="37">
        <v>79</v>
      </c>
      <c r="B85" s="5" t="s">
        <v>407</v>
      </c>
      <c r="C85" s="5" t="s">
        <v>421</v>
      </c>
      <c r="D85" s="1">
        <v>42487</v>
      </c>
      <c r="E85" s="5" t="s">
        <v>66</v>
      </c>
      <c r="F85" s="5" t="s">
        <v>79</v>
      </c>
      <c r="G85" s="38" t="s">
        <v>472</v>
      </c>
      <c r="H85" s="38" t="str">
        <f t="shared" si="38"/>
        <v>제19회 부천국제만화축제 사전홍보영상 제작</v>
      </c>
      <c r="I85" s="38" t="s">
        <v>473</v>
      </c>
      <c r="J85" s="9">
        <v>2100000</v>
      </c>
      <c r="K85" s="39"/>
      <c r="L85" s="38"/>
      <c r="M85" s="38"/>
      <c r="N85" s="5"/>
      <c r="O85" s="5"/>
      <c r="P85" s="5"/>
      <c r="Q85" s="5"/>
      <c r="R85" s="28"/>
      <c r="S85" s="29"/>
      <c r="T85" s="39"/>
      <c r="U85" s="38"/>
      <c r="V85" s="38"/>
      <c r="W85" s="38"/>
      <c r="X85" s="25"/>
      <c r="Y85" s="39"/>
      <c r="Z85" s="38" t="s">
        <v>233</v>
      </c>
      <c r="AA85" s="37" t="s">
        <v>234</v>
      </c>
      <c r="AB85" s="38" t="s">
        <v>235</v>
      </c>
      <c r="AC85" s="38"/>
      <c r="AD85" s="1">
        <v>42489</v>
      </c>
      <c r="AE85" s="1">
        <v>42489</v>
      </c>
      <c r="AF85" s="1">
        <v>42492</v>
      </c>
      <c r="AG85" s="9">
        <v>2000000</v>
      </c>
      <c r="AH85" s="2">
        <f t="shared" si="39"/>
        <v>95.238095238095227</v>
      </c>
      <c r="AI85" s="5"/>
      <c r="AJ85" s="32"/>
      <c r="AK85" s="5"/>
      <c r="AL85" s="5"/>
      <c r="AM85" s="5"/>
      <c r="AN85" s="40"/>
      <c r="AO85" s="5"/>
      <c r="AP85" s="6"/>
      <c r="AQ85" s="37" t="str">
        <f t="shared" si="40"/>
        <v>박혜수</v>
      </c>
      <c r="AR85" s="7"/>
      <c r="AS85" s="7"/>
      <c r="AT85" s="4"/>
      <c r="AU85" s="10"/>
      <c r="AV85" s="7"/>
      <c r="AW85" s="6"/>
      <c r="AX85" s="58"/>
      <c r="AY85" s="58"/>
      <c r="AZ85" s="58"/>
      <c r="BA85" s="58"/>
      <c r="BB85" s="58"/>
      <c r="BC85" s="58"/>
      <c r="BD85" s="58"/>
      <c r="BE85" s="58"/>
    </row>
    <row r="86" spans="1:57" ht="29.25" customHeight="1">
      <c r="A86" s="37">
        <v>80</v>
      </c>
      <c r="B86" s="5" t="s">
        <v>85</v>
      </c>
      <c r="C86" s="5" t="s">
        <v>226</v>
      </c>
      <c r="D86" s="1">
        <v>42487</v>
      </c>
      <c r="E86" s="5" t="s">
        <v>132</v>
      </c>
      <c r="F86" s="5" t="s">
        <v>79</v>
      </c>
      <c r="G86" s="38" t="s">
        <v>474</v>
      </c>
      <c r="H86" s="38" t="str">
        <f>G86</f>
        <v>기획전시 「소녀, 순정을 그리다」 도록 제작</v>
      </c>
      <c r="I86" s="38" t="s">
        <v>475</v>
      </c>
      <c r="J86" s="9">
        <v>8300000</v>
      </c>
      <c r="K86" s="39"/>
      <c r="L86" s="38"/>
      <c r="M86" s="38"/>
      <c r="N86" s="5"/>
      <c r="O86" s="5"/>
      <c r="P86" s="5"/>
      <c r="Q86" s="5"/>
      <c r="R86" s="28"/>
      <c r="S86" s="29"/>
      <c r="T86" s="39"/>
      <c r="U86" s="38"/>
      <c r="V86" s="38"/>
      <c r="W86" s="38"/>
      <c r="X86" s="25"/>
      <c r="Y86" s="39"/>
      <c r="Z86" s="38" t="s">
        <v>187</v>
      </c>
      <c r="AA86" s="5" t="s">
        <v>188</v>
      </c>
      <c r="AB86" s="38" t="s">
        <v>189</v>
      </c>
      <c r="AC86" s="38"/>
      <c r="AD86" s="1">
        <v>42489</v>
      </c>
      <c r="AE86" s="1"/>
      <c r="AF86" s="1">
        <v>42494</v>
      </c>
      <c r="AG86" s="9">
        <v>7822000</v>
      </c>
      <c r="AH86" s="2">
        <f>SUM(AG86/J86)*100</f>
        <v>94.240963855421683</v>
      </c>
      <c r="AI86" s="5"/>
      <c r="AJ86" s="32"/>
      <c r="AK86" s="5"/>
      <c r="AL86" s="5"/>
      <c r="AM86" s="5"/>
      <c r="AN86" s="40"/>
      <c r="AO86" s="5"/>
      <c r="AP86" s="6"/>
      <c r="AQ86" s="37" t="str">
        <f>C86</f>
        <v>서정임</v>
      </c>
      <c r="AR86" s="7"/>
      <c r="AS86" s="7"/>
      <c r="AT86" s="4"/>
      <c r="AU86" s="10"/>
      <c r="AV86" s="7"/>
      <c r="AW86" s="6"/>
      <c r="AX86" s="58"/>
      <c r="AY86" s="58"/>
      <c r="AZ86" s="58"/>
      <c r="BA86" s="58"/>
      <c r="BB86" s="58"/>
      <c r="BC86" s="58"/>
      <c r="BD86" s="58"/>
      <c r="BE86" s="58"/>
    </row>
    <row r="87" spans="1:57" ht="29.25" customHeight="1">
      <c r="A87" s="37">
        <v>81</v>
      </c>
      <c r="B87" s="5" t="s">
        <v>85</v>
      </c>
      <c r="C87" s="5" t="s">
        <v>226</v>
      </c>
      <c r="D87" s="1">
        <v>42488</v>
      </c>
      <c r="E87" s="5" t="s">
        <v>132</v>
      </c>
      <c r="F87" s="5" t="s">
        <v>79</v>
      </c>
      <c r="G87" s="38" t="s">
        <v>476</v>
      </c>
      <c r="H87" s="38" t="str">
        <f>G87</f>
        <v>기획전시 「소녀, 순정을 그리다」 전시용 액자 구입</v>
      </c>
      <c r="I87" s="38" t="s">
        <v>477</v>
      </c>
      <c r="J87" s="9">
        <v>7950000</v>
      </c>
      <c r="K87" s="39"/>
      <c r="L87" s="38"/>
      <c r="M87" s="38"/>
      <c r="N87" s="5"/>
      <c r="O87" s="5"/>
      <c r="P87" s="5"/>
      <c r="Q87" s="5"/>
      <c r="R87" s="28"/>
      <c r="S87" s="29"/>
      <c r="T87" s="39"/>
      <c r="U87" s="38"/>
      <c r="V87" s="38"/>
      <c r="W87" s="38"/>
      <c r="X87" s="25"/>
      <c r="Y87" s="39"/>
      <c r="Z87" s="38" t="s">
        <v>478</v>
      </c>
      <c r="AA87" s="5" t="s">
        <v>479</v>
      </c>
      <c r="AB87" s="38" t="s">
        <v>480</v>
      </c>
      <c r="AC87" s="38"/>
      <c r="AD87" s="1">
        <v>42489</v>
      </c>
      <c r="AE87" s="1"/>
      <c r="AF87" s="1">
        <v>42494</v>
      </c>
      <c r="AG87" s="9">
        <v>7393500</v>
      </c>
      <c r="AH87" s="2">
        <f>SUM(AG87/J87)*100</f>
        <v>93</v>
      </c>
      <c r="AI87" s="5"/>
      <c r="AJ87" s="32"/>
      <c r="AK87" s="5"/>
      <c r="AL87" s="5"/>
      <c r="AM87" s="5"/>
      <c r="AN87" s="40"/>
      <c r="AO87" s="5"/>
      <c r="AP87" s="6"/>
      <c r="AQ87" s="37" t="str">
        <f>C87</f>
        <v>서정임</v>
      </c>
      <c r="AR87" s="7"/>
      <c r="AS87" s="7"/>
      <c r="AT87" s="4"/>
      <c r="AU87" s="10"/>
      <c r="AV87" s="7"/>
      <c r="AW87" s="6"/>
      <c r="AX87" s="58"/>
      <c r="AY87" s="58"/>
      <c r="AZ87" s="58"/>
      <c r="BA87" s="58"/>
      <c r="BB87" s="58"/>
      <c r="BC87" s="58"/>
      <c r="BD87" s="58"/>
      <c r="BE87" s="58"/>
    </row>
    <row r="88" spans="1:57" ht="29.25" customHeight="1">
      <c r="A88" s="37">
        <v>82</v>
      </c>
      <c r="B88" s="5" t="s">
        <v>64</v>
      </c>
      <c r="C88" s="5" t="s">
        <v>78</v>
      </c>
      <c r="D88" s="1">
        <v>42488</v>
      </c>
      <c r="E88" s="5" t="s">
        <v>66</v>
      </c>
      <c r="F88" s="5" t="s">
        <v>79</v>
      </c>
      <c r="G88" s="38" t="s">
        <v>481</v>
      </c>
      <c r="H88" s="38" t="str">
        <f>G88</f>
        <v>한국만화영상진흥원 홈페이지 내 전자견적 제출 시스템 구축</v>
      </c>
      <c r="I88" s="38" t="s">
        <v>482</v>
      </c>
      <c r="J88" s="9">
        <v>2464080</v>
      </c>
      <c r="K88" s="39"/>
      <c r="L88" s="38"/>
      <c r="M88" s="38"/>
      <c r="N88" s="5"/>
      <c r="O88" s="5"/>
      <c r="P88" s="5"/>
      <c r="Q88" s="5"/>
      <c r="R88" s="28"/>
      <c r="S88" s="29"/>
      <c r="T88" s="39"/>
      <c r="U88" s="38"/>
      <c r="V88" s="38"/>
      <c r="W88" s="38"/>
      <c r="X88" s="25"/>
      <c r="Y88" s="39"/>
      <c r="Z88" s="38" t="s">
        <v>123</v>
      </c>
      <c r="AA88" s="5" t="s">
        <v>124</v>
      </c>
      <c r="AB88" s="38" t="s">
        <v>125</v>
      </c>
      <c r="AC88" s="38"/>
      <c r="AD88" s="1">
        <v>42489</v>
      </c>
      <c r="AE88" s="1">
        <v>42489</v>
      </c>
      <c r="AF88" s="1">
        <v>42509</v>
      </c>
      <c r="AG88" s="9">
        <v>2079000</v>
      </c>
      <c r="AH88" s="2">
        <f>SUM(AG88/J88)*100</f>
        <v>84.372260640888285</v>
      </c>
      <c r="AI88" s="5"/>
      <c r="AJ88" s="32"/>
      <c r="AK88" s="5"/>
      <c r="AL88" s="5"/>
      <c r="AM88" s="5"/>
      <c r="AN88" s="40"/>
      <c r="AO88" s="5"/>
      <c r="AP88" s="6"/>
      <c r="AQ88" s="37" t="str">
        <f>C88</f>
        <v>이인철</v>
      </c>
      <c r="AR88" s="7"/>
      <c r="AS88" s="7"/>
      <c r="AT88" s="4"/>
      <c r="AU88" s="10"/>
      <c r="AV88" s="7"/>
      <c r="AW88" s="6"/>
      <c r="AX88" s="58"/>
      <c r="AY88" s="58"/>
      <c r="AZ88" s="58"/>
      <c r="BA88" s="58"/>
      <c r="BB88" s="58"/>
      <c r="BC88" s="58"/>
      <c r="BD88" s="58"/>
      <c r="BE88" s="58"/>
    </row>
  </sheetData>
  <mergeCells count="53">
    <mergeCell ref="AX4:AY4"/>
    <mergeCell ref="A1:BE1"/>
    <mergeCell ref="A2:BE2"/>
    <mergeCell ref="AT3:BE3"/>
    <mergeCell ref="AZ4:BA4"/>
    <mergeCell ref="BB4:BC4"/>
    <mergeCell ref="BD4:BE4"/>
    <mergeCell ref="A3:A5"/>
    <mergeCell ref="B3:D4"/>
    <mergeCell ref="E3:E5"/>
    <mergeCell ref="F3:F5"/>
    <mergeCell ref="G3:G5"/>
    <mergeCell ref="H3:J4"/>
    <mergeCell ref="K3:T3"/>
    <mergeCell ref="U3:Y3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Z3:AH3"/>
    <mergeCell ref="T4:T5"/>
    <mergeCell ref="U4:U5"/>
    <mergeCell ref="V4:Y4"/>
    <mergeCell ref="Z4:Z5"/>
    <mergeCell ref="AA4:AA5"/>
    <mergeCell ref="AB4:AB5"/>
    <mergeCell ref="AC4:AC5"/>
    <mergeCell ref="AD4:AD5"/>
    <mergeCell ref="AE4:AE5"/>
    <mergeCell ref="AF4:AF5"/>
    <mergeCell ref="AG4:AG5"/>
    <mergeCell ref="AI3:AK3"/>
    <mergeCell ref="AL3:AL5"/>
    <mergeCell ref="AM3:AO3"/>
    <mergeCell ref="AP3:AP5"/>
    <mergeCell ref="AQ3:AS3"/>
    <mergeCell ref="AM4:AM5"/>
    <mergeCell ref="AH4:AH5"/>
    <mergeCell ref="AI4:AI5"/>
    <mergeCell ref="AJ4:AJ5"/>
    <mergeCell ref="AK4:AK5"/>
    <mergeCell ref="AV4:AW4"/>
    <mergeCell ref="AN4:AN5"/>
    <mergeCell ref="AO4:AO5"/>
    <mergeCell ref="AQ4:AQ5"/>
    <mergeCell ref="AR4:AR5"/>
    <mergeCell ref="AS4:AS5"/>
    <mergeCell ref="AT4:AU4"/>
  </mergeCells>
  <phoneticPr fontId="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2016-05-30T01:57:21Z</dcterms:created>
  <dcterms:modified xsi:type="dcterms:W3CDTF">2016-05-30T01:59:23Z</dcterms:modified>
</cp:coreProperties>
</file>