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200" windowHeight="7170"/>
  </bookViews>
  <sheets>
    <sheet name="총괄표" sheetId="2" r:id="rId1"/>
    <sheet name="4층_전시시설물부분" sheetId="1" r:id="rId2"/>
    <sheet name="4층_사인그래픽부분" sheetId="4" r:id="rId3"/>
    <sheet name="1,3층_공사사인부분" sheetId="5" r:id="rId4"/>
  </sheets>
  <calcPr calcId="125725"/>
</workbook>
</file>

<file path=xl/calcChain.xml><?xml version="1.0" encoding="utf-8"?>
<calcChain xmlns="http://schemas.openxmlformats.org/spreadsheetml/2006/main">
  <c r="G29" i="5"/>
  <c r="G28"/>
  <c r="G44"/>
  <c r="G43"/>
  <c r="G35"/>
  <c r="G36"/>
  <c r="G37"/>
  <c r="G38"/>
  <c r="G39"/>
  <c r="G40"/>
  <c r="G41"/>
  <c r="G42"/>
  <c r="G25"/>
  <c r="G24"/>
  <c r="G23"/>
  <c r="G22"/>
  <c r="G13"/>
  <c r="G12"/>
  <c r="G11"/>
  <c r="G34" l="1"/>
  <c r="G46" s="1"/>
  <c r="G19"/>
  <c r="G18"/>
  <c r="G17"/>
  <c r="G16"/>
  <c r="G10"/>
  <c r="G9"/>
  <c r="I13" i="4"/>
  <c r="I61" s="1"/>
  <c r="G57"/>
  <c r="I59"/>
  <c r="G56"/>
  <c r="G55"/>
  <c r="G59" s="1"/>
  <c r="I52"/>
  <c r="I50"/>
  <c r="G50"/>
  <c r="G49"/>
  <c r="G48"/>
  <c r="G52" s="1"/>
  <c r="G43"/>
  <c r="G42"/>
  <c r="G37"/>
  <c r="I31"/>
  <c r="G31"/>
  <c r="G30"/>
  <c r="G29"/>
  <c r="G36"/>
  <c r="G24"/>
  <c r="G19"/>
  <c r="I18"/>
  <c r="G18"/>
  <c r="G17"/>
  <c r="G16"/>
  <c r="G11"/>
  <c r="G10"/>
  <c r="G9"/>
  <c r="G85" i="1"/>
  <c r="G87" s="1"/>
  <c r="G84"/>
  <c r="G73"/>
  <c r="G71"/>
  <c r="G70"/>
  <c r="G81"/>
  <c r="I79"/>
  <c r="I81" s="1"/>
  <c r="G79"/>
  <c r="I78"/>
  <c r="G78"/>
  <c r="I77"/>
  <c r="G77"/>
  <c r="I76"/>
  <c r="G76"/>
  <c r="I67"/>
  <c r="I73" s="1"/>
  <c r="G67"/>
  <c r="I66"/>
  <c r="G66"/>
  <c r="I65"/>
  <c r="G65"/>
  <c r="I64"/>
  <c r="G64"/>
  <c r="I61"/>
  <c r="G61"/>
  <c r="I59"/>
  <c r="G59"/>
  <c r="I58"/>
  <c r="G58"/>
  <c r="I57"/>
  <c r="G57"/>
  <c r="I56"/>
  <c r="G56"/>
  <c r="G53"/>
  <c r="I51"/>
  <c r="I53" s="1"/>
  <c r="G51"/>
  <c r="I50"/>
  <c r="G50"/>
  <c r="I49"/>
  <c r="G49"/>
  <c r="I48"/>
  <c r="G48"/>
  <c r="G42"/>
  <c r="G44" s="1"/>
  <c r="G41"/>
  <c r="I38"/>
  <c r="I44" s="1"/>
  <c r="G38"/>
  <c r="I37"/>
  <c r="G37"/>
  <c r="I36"/>
  <c r="G36"/>
  <c r="I35"/>
  <c r="G35"/>
  <c r="G32"/>
  <c r="I30"/>
  <c r="I32" s="1"/>
  <c r="G30"/>
  <c r="I29"/>
  <c r="G29"/>
  <c r="I27"/>
  <c r="G27"/>
  <c r="I28"/>
  <c r="G28"/>
  <c r="I26"/>
  <c r="G26"/>
  <c r="G23"/>
  <c r="I21"/>
  <c r="I23" s="1"/>
  <c r="G21"/>
  <c r="I20"/>
  <c r="G20"/>
  <c r="I19"/>
  <c r="G19"/>
  <c r="I18"/>
  <c r="G18"/>
  <c r="G14"/>
  <c r="I10"/>
  <c r="I11"/>
  <c r="I12"/>
  <c r="G10"/>
  <c r="G11"/>
  <c r="G12"/>
  <c r="I9"/>
  <c r="I14" s="1"/>
  <c r="G9"/>
  <c r="G89" l="1"/>
  <c r="I89"/>
  <c r="G31" i="5"/>
  <c r="G48" s="1"/>
  <c r="C8" i="2" s="1"/>
  <c r="I21" i="4"/>
  <c r="I39"/>
  <c r="I45"/>
  <c r="G39"/>
  <c r="G45"/>
  <c r="I33"/>
  <c r="G13"/>
  <c r="G26"/>
  <c r="G21"/>
  <c r="G33"/>
  <c r="I26"/>
  <c r="D8" i="2" l="1"/>
  <c r="E8" s="1"/>
  <c r="C6"/>
  <c r="D6" s="1"/>
  <c r="G61" i="4"/>
  <c r="C7" i="2" s="1"/>
  <c r="C11" l="1"/>
  <c r="E6"/>
  <c r="D7"/>
  <c r="E7" s="1"/>
  <c r="E11" l="1"/>
  <c r="D11"/>
</calcChain>
</file>

<file path=xl/sharedStrings.xml><?xml version="1.0" encoding="utf-8"?>
<sst xmlns="http://schemas.openxmlformats.org/spreadsheetml/2006/main" count="362" uniqueCount="152">
  <si>
    <t>내역산출서</t>
    <phoneticPr fontId="1" type="noConversion"/>
  </si>
  <si>
    <t>비고</t>
    <phoneticPr fontId="1" type="noConversion"/>
  </si>
  <si>
    <t>THK-8.5mm*1PLY</t>
    <phoneticPr fontId="1" type="noConversion"/>
  </si>
  <si>
    <t>항목번호</t>
    <phoneticPr fontId="1" type="noConversion"/>
  </si>
  <si>
    <t>품명</t>
    <phoneticPr fontId="1" type="noConversion"/>
  </si>
  <si>
    <t>규격</t>
    <phoneticPr fontId="1" type="noConversion"/>
  </si>
  <si>
    <t>단위</t>
    <phoneticPr fontId="1" type="noConversion"/>
  </si>
  <si>
    <t>수량</t>
    <phoneticPr fontId="1" type="noConversion"/>
  </si>
  <si>
    <t>재료비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</si>
  <si>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</si>
  <si>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</si>
  <si>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</si>
  <si>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단가</t>
    <phoneticPr fontId="1" type="noConversion"/>
  </si>
  <si>
    <t>금액</t>
    <phoneticPr fontId="1" type="noConversion"/>
  </si>
  <si>
    <t>가설공사</t>
    <phoneticPr fontId="1" type="noConversion"/>
  </si>
  <si>
    <t>기존전시물 철거</t>
    <phoneticPr fontId="1" type="noConversion"/>
  </si>
  <si>
    <t>현장보양</t>
    <phoneticPr fontId="1" type="noConversion"/>
  </si>
  <si>
    <t>폐자제수집운반</t>
    <phoneticPr fontId="1" type="noConversion"/>
  </si>
  <si>
    <t>바닥공사</t>
    <phoneticPr fontId="1" type="noConversion"/>
  </si>
  <si>
    <t>지정P-TILE</t>
    <phoneticPr fontId="1" type="noConversion"/>
  </si>
  <si>
    <t>450X450X3T</t>
    <phoneticPr fontId="1" type="noConversion"/>
  </si>
  <si>
    <t>합판취부(벽체)</t>
    <phoneticPr fontId="1" type="noConversion"/>
  </si>
  <si>
    <t>THK-8.5mm*1PLY</t>
    <phoneticPr fontId="1" type="noConversion"/>
  </si>
  <si>
    <t>ALL PUTTY</t>
    <phoneticPr fontId="1" type="noConversion"/>
  </si>
  <si>
    <t>합판면</t>
    <phoneticPr fontId="1" type="noConversion"/>
  </si>
  <si>
    <t>칼라락카</t>
    <phoneticPr fontId="1" type="noConversion"/>
  </si>
  <si>
    <t>목재면기준</t>
    <phoneticPr fontId="1" type="noConversion"/>
  </si>
  <si>
    <t>소계</t>
    <phoneticPr fontId="1" type="noConversion"/>
  </si>
  <si>
    <t>공통공사</t>
    <phoneticPr fontId="1" type="noConversion"/>
  </si>
  <si>
    <t>2-1.</t>
    <phoneticPr fontId="1" type="noConversion"/>
  </si>
  <si>
    <t>2-2.</t>
    <phoneticPr fontId="1" type="noConversion"/>
  </si>
  <si>
    <t>천정공사</t>
    <phoneticPr fontId="1" type="noConversion"/>
  </si>
  <si>
    <t>각재구조틀</t>
    <phoneticPr fontId="1" type="noConversion"/>
  </si>
  <si>
    <t>25*25</t>
    <phoneticPr fontId="1" type="noConversion"/>
  </si>
  <si>
    <t>합판취부</t>
    <phoneticPr fontId="1" type="noConversion"/>
  </si>
  <si>
    <t>벽체</t>
    <phoneticPr fontId="1" type="noConversion"/>
  </si>
  <si>
    <t>3-1.</t>
    <phoneticPr fontId="1" type="noConversion"/>
  </si>
  <si>
    <t>2-3.</t>
    <phoneticPr fontId="1" type="noConversion"/>
  </si>
  <si>
    <t>슬로프공사</t>
    <phoneticPr fontId="1" type="noConversion"/>
  </si>
  <si>
    <t>각파이프구조틀</t>
    <phoneticPr fontId="1" type="noConversion"/>
  </si>
  <si>
    <t>20*20-1.4</t>
    <phoneticPr fontId="1" type="noConversion"/>
  </si>
  <si>
    <t>THK-8.5mm*2PLY</t>
    <phoneticPr fontId="1" type="noConversion"/>
  </si>
  <si>
    <t>소계</t>
    <phoneticPr fontId="1" type="noConversion"/>
  </si>
  <si>
    <t>3-2.</t>
    <phoneticPr fontId="1" type="noConversion"/>
  </si>
  <si>
    <t>인포데스크</t>
    <phoneticPr fontId="1" type="noConversion"/>
  </si>
  <si>
    <t>파사드 조형물</t>
    <phoneticPr fontId="1" type="noConversion"/>
  </si>
  <si>
    <t>3-3.</t>
    <phoneticPr fontId="1" type="noConversion"/>
  </si>
  <si>
    <t>촬영무대</t>
    <phoneticPr fontId="1" type="noConversion"/>
  </si>
  <si>
    <t>3-4.</t>
    <phoneticPr fontId="1" type="noConversion"/>
  </si>
  <si>
    <t>촬영가벽</t>
    <phoneticPr fontId="1" type="noConversion"/>
  </si>
  <si>
    <t>3-5.</t>
    <phoneticPr fontId="1" type="noConversion"/>
  </si>
  <si>
    <t>대기석</t>
    <phoneticPr fontId="1" type="noConversion"/>
  </si>
  <si>
    <t>400X400 H:400</t>
    <phoneticPr fontId="1" type="noConversion"/>
  </si>
  <si>
    <t>1400X700 H:400</t>
    <phoneticPr fontId="1" type="noConversion"/>
  </si>
  <si>
    <t>레쟈 쿠션 의자(원형)</t>
    <phoneticPr fontId="1" type="noConversion"/>
  </si>
  <si>
    <t>레쟈 쿠션 의자(반원형)</t>
    <phoneticPr fontId="1" type="noConversion"/>
  </si>
  <si>
    <t>전기등기구공사</t>
    <phoneticPr fontId="1" type="noConversion"/>
  </si>
  <si>
    <t>4인치 삼파장 매입등</t>
    <phoneticPr fontId="1" type="noConversion"/>
  </si>
  <si>
    <t>결선 및 테스트</t>
    <phoneticPr fontId="1" type="noConversion"/>
  </si>
  <si>
    <t>4인치-19EA</t>
    <phoneticPr fontId="1" type="noConversion"/>
  </si>
  <si>
    <t>4인치-8EA</t>
    <phoneticPr fontId="1" type="noConversion"/>
  </si>
  <si>
    <t>현장정리</t>
    <phoneticPr fontId="1" type="noConversion"/>
  </si>
  <si>
    <t>준공청소포함</t>
    <phoneticPr fontId="1" type="noConversion"/>
  </si>
  <si>
    <t>하드롱지</t>
    <phoneticPr fontId="1" type="noConversion"/>
  </si>
  <si>
    <t>(혼합페기물5%이하)</t>
    <phoneticPr fontId="1" type="noConversion"/>
  </si>
  <si>
    <t>㎡</t>
    <phoneticPr fontId="1" type="noConversion"/>
  </si>
  <si>
    <t>ton</t>
    <phoneticPr fontId="1" type="noConversion"/>
  </si>
  <si>
    <t>ea</t>
    <phoneticPr fontId="1" type="noConversion"/>
  </si>
  <si>
    <t>set</t>
    <phoneticPr fontId="1" type="noConversion"/>
  </si>
  <si>
    <t xml:space="preserve"> 합계</t>
    <phoneticPr fontId="1" type="noConversion"/>
  </si>
  <si>
    <t>건명:만화박물관_4층 크로마키존(포토존)_전시시설물부분</t>
    <phoneticPr fontId="1" type="noConversion"/>
  </si>
  <si>
    <t>건명:만화박물관_4층 크로마키존(포토존)_사인그래픽부분</t>
    <phoneticPr fontId="1" type="noConversion"/>
  </si>
  <si>
    <t>사인그래픽</t>
    <phoneticPr fontId="1" type="noConversion"/>
  </si>
  <si>
    <t>입구타이틀</t>
    <phoneticPr fontId="1" type="noConversion"/>
  </si>
  <si>
    <t>고무스카시1</t>
    <phoneticPr fontId="1" type="noConversion"/>
  </si>
  <si>
    <t>고무스카시2</t>
    <phoneticPr fontId="1" type="noConversion"/>
  </si>
  <si>
    <t>포멕스스카시(뒷판)</t>
    <phoneticPr fontId="1" type="noConversion"/>
  </si>
  <si>
    <t>h:280 10T (도장취부포함)</t>
    <phoneticPr fontId="1" type="noConversion"/>
  </si>
  <si>
    <t>h:150 30T (도장취부포함)</t>
    <phoneticPr fontId="1" type="noConversion"/>
  </si>
  <si>
    <t>문자</t>
    <phoneticPr fontId="1" type="noConversion"/>
  </si>
  <si>
    <t>10T</t>
    <phoneticPr fontId="1" type="noConversion"/>
  </si>
  <si>
    <t>입구조형물</t>
    <phoneticPr fontId="1" type="noConversion"/>
  </si>
  <si>
    <t>실사출력</t>
    <phoneticPr fontId="1" type="noConversion"/>
  </si>
  <si>
    <t>480*1000,5장</t>
    <phoneticPr fontId="1" type="noConversion"/>
  </si>
  <si>
    <t>코팅</t>
    <phoneticPr fontId="1" type="noConversion"/>
  </si>
  <si>
    <t>출력물부착시공</t>
    <phoneticPr fontId="1" type="noConversion"/>
  </si>
  <si>
    <t>케릭터스카시</t>
    <phoneticPr fontId="1" type="noConversion"/>
  </si>
  <si>
    <t>5T포멕스,2개(출력취부포함)</t>
    <phoneticPr fontId="1" type="noConversion"/>
  </si>
  <si>
    <t>인포메이션</t>
    <phoneticPr fontId="1" type="noConversion"/>
  </si>
  <si>
    <t>커팅시트 문자</t>
    <phoneticPr fontId="1" type="noConversion"/>
  </si>
  <si>
    <t>700x100</t>
    <phoneticPr fontId="1" type="noConversion"/>
  </si>
  <si>
    <t>100*100(원형),4장</t>
    <phoneticPr fontId="1" type="noConversion"/>
  </si>
  <si>
    <t>스카시 문자/문양</t>
    <phoneticPr fontId="1" type="noConversion"/>
  </si>
  <si>
    <t>외부벽면실사출력</t>
    <phoneticPr fontId="1" type="noConversion"/>
  </si>
  <si>
    <t>4500,2000,2500x3300</t>
    <phoneticPr fontId="1" type="noConversion"/>
  </si>
  <si>
    <t>굿바이존</t>
    <phoneticPr fontId="1" type="noConversion"/>
  </si>
  <si>
    <t>800*800,6장</t>
    <phoneticPr fontId="1" type="noConversion"/>
  </si>
  <si>
    <t>취부포함</t>
    <phoneticPr fontId="1" type="noConversion"/>
  </si>
  <si>
    <t>2벌,취부포함</t>
    <phoneticPr fontId="1" type="noConversion"/>
  </si>
  <si>
    <t>건명:만화박물관_1,3층_공사및사인그래픽부분</t>
    <phoneticPr fontId="1" type="noConversion"/>
  </si>
  <si>
    <t>3층_전시물 복제 및 액자제작</t>
    <phoneticPr fontId="1" type="noConversion"/>
  </si>
  <si>
    <t>권농도</t>
    <phoneticPr fontId="1" type="noConversion"/>
  </si>
  <si>
    <t>한지복제, 촬영, 보정</t>
    <phoneticPr fontId="1" type="noConversion"/>
  </si>
  <si>
    <t>한지복제용 시안출력 교정</t>
    <phoneticPr fontId="1" type="noConversion"/>
  </si>
  <si>
    <t>완성본출력</t>
    <phoneticPr fontId="1" type="noConversion"/>
  </si>
  <si>
    <t>550x770</t>
    <phoneticPr fontId="1" type="noConversion"/>
  </si>
  <si>
    <t>액자제작</t>
    <phoneticPr fontId="1" type="noConversion"/>
  </si>
  <si>
    <t>액자현장설치</t>
    <phoneticPr fontId="1" type="noConversion"/>
  </si>
  <si>
    <t>의우도</t>
    <phoneticPr fontId="1" type="noConversion"/>
  </si>
  <si>
    <t>작품복제용 시안출력 교정</t>
    <phoneticPr fontId="1" type="noConversion"/>
  </si>
  <si>
    <t>450*450</t>
    <phoneticPr fontId="1" type="noConversion"/>
  </si>
  <si>
    <t>작작짜내어라</t>
    <phoneticPr fontId="1" type="noConversion"/>
  </si>
  <si>
    <t>1-1.</t>
    <phoneticPr fontId="1" type="noConversion"/>
  </si>
  <si>
    <t>1-2.</t>
    <phoneticPr fontId="1" type="noConversion"/>
  </si>
  <si>
    <t>1-3.</t>
    <phoneticPr fontId="1" type="noConversion"/>
  </si>
  <si>
    <t>430*500</t>
    <phoneticPr fontId="1" type="noConversion"/>
  </si>
  <si>
    <t>1층 블록 가벽설치(우리가사랑한만화가)</t>
    <phoneticPr fontId="1" type="noConversion"/>
  </si>
  <si>
    <t>합판</t>
    <phoneticPr fontId="1" type="noConversion"/>
  </si>
  <si>
    <t>4x8x12T</t>
    <phoneticPr fontId="1" type="noConversion"/>
  </si>
  <si>
    <t>장</t>
    <phoneticPr fontId="1" type="noConversion"/>
  </si>
  <si>
    <t>부자재</t>
    <phoneticPr fontId="1" type="noConversion"/>
  </si>
  <si>
    <t>방염</t>
    <phoneticPr fontId="1" type="noConversion"/>
  </si>
  <si>
    <t>설치목공인건비</t>
    <phoneticPr fontId="1" type="noConversion"/>
  </si>
  <si>
    <t>도장공사</t>
    <phoneticPr fontId="1" type="noConversion"/>
  </si>
  <si>
    <t>도장부자재</t>
    <phoneticPr fontId="1" type="noConversion"/>
  </si>
  <si>
    <t>도장인건비</t>
    <phoneticPr fontId="1" type="noConversion"/>
  </si>
  <si>
    <t>블럭재조립인건비</t>
    <phoneticPr fontId="1" type="noConversion"/>
  </si>
  <si>
    <t>운송비</t>
    <phoneticPr fontId="1" type="noConversion"/>
  </si>
  <si>
    <t>수성백색도장</t>
    <phoneticPr fontId="1" type="noConversion"/>
  </si>
  <si>
    <t>식</t>
    <phoneticPr fontId="1" type="noConversion"/>
  </si>
  <si>
    <t>인</t>
    <phoneticPr fontId="1" type="noConversion"/>
  </si>
  <si>
    <t>조명 암스팟</t>
    <phoneticPr fontId="1" type="noConversion"/>
  </si>
  <si>
    <t>EA</t>
    <phoneticPr fontId="1" type="noConversion"/>
  </si>
  <si>
    <t>전기설치인건비</t>
    <phoneticPr fontId="1" type="noConversion"/>
  </si>
  <si>
    <t>공종</t>
    <phoneticPr fontId="1" type="noConversion"/>
  </si>
  <si>
    <t>3. 1/3층 사인그래픽 부문</t>
    <phoneticPr fontId="1" type="noConversion"/>
  </si>
  <si>
    <t>1. 4층 전시시설물 부문</t>
    <phoneticPr fontId="1" type="noConversion"/>
  </si>
  <si>
    <t>2. 4층 사인그래픽 부문</t>
    <phoneticPr fontId="1" type="noConversion"/>
  </si>
  <si>
    <t>합계</t>
    <phoneticPr fontId="1" type="noConversion"/>
  </si>
  <si>
    <t>부가세</t>
    <phoneticPr fontId="1" type="noConversion"/>
  </si>
  <si>
    <t>총계</t>
    <phoneticPr fontId="1" type="noConversion"/>
  </si>
  <si>
    <t>만화박물관_환경개선리뉴얼공사</t>
    <phoneticPr fontId="1" type="noConversion"/>
  </si>
  <si>
    <t>총괄표</t>
    <phoneticPr fontId="1" type="noConversion"/>
  </si>
  <si>
    <t>총합계</t>
    <phoneticPr fontId="1" type="noConversion"/>
  </si>
  <si>
    <t>전시시설물</t>
    <phoneticPr fontId="1" type="noConversion"/>
  </si>
  <si>
    <t>PAR30(LED)</t>
    <phoneticPr fontId="1" type="noConversion"/>
  </si>
  <si>
    <t>1-4.</t>
    <phoneticPr fontId="1" type="noConversion"/>
  </si>
  <si>
    <t>네임택</t>
    <phoneticPr fontId="1" type="noConversion"/>
  </si>
  <si>
    <t>170*200</t>
    <phoneticPr fontId="1" type="noConversion"/>
  </si>
  <si>
    <t>아크릴 말풍선 스카시 네임택(출력포함)</t>
    <phoneticPr fontId="1" type="noConversion"/>
  </si>
  <si>
    <t>H:100 30T아크릴/뒷판투명5T</t>
    <phoneticPr fontId="1" type="noConversion"/>
  </si>
  <si>
    <t>타이틀 스카시(문자)-4자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</si>
</sst>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m&quot;월&quot;\ dd&quot;일&quot;"/>
    <numFmt numFmtId="177" formatCode="#,##0.00_ 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굴림"/>
      <family val="3"/>
      <charset val="129"/>
    </font>
    <font>
      <sz val="14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7" fontId="2" fillId="0" borderId="2" xfId="0" applyNumberFormat="1" applyFont="1" applyBorder="1">
      <alignment vertical="center"/>
    </xf>
    <xf numFmtId="3" fontId="2" fillId="0" borderId="2" xfId="0" applyNumberFormat="1" applyFont="1" applyBorder="1">
      <alignment vertical="center"/>
    </xf>
    <xf numFmtId="0" fontId="4" fillId="0" borderId="2" xfId="1" applyFont="1" applyFill="1" applyBorder="1" applyAlignment="1">
      <alignment horizontal="center" vertical="center" justifyLastLine="1"/>
    </xf>
    <xf numFmtId="176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3" fontId="2" fillId="2" borderId="2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3" fontId="2" fillId="0" borderId="2" xfId="0" applyNumberFormat="1" applyFont="1" applyFill="1" applyBorder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 indent="1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right" vertical="center" indent="1"/>
    </xf>
    <xf numFmtId="0" fontId="0" fillId="2" borderId="2" xfId="0" applyFill="1" applyBorder="1">
      <alignment vertical="center"/>
    </xf>
    <xf numFmtId="0" fontId="0" fillId="0" borderId="2" xfId="0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</cellXfs>
  <cellStyles count="2">
    <cellStyle name="표준" xfId="0" builtinId="0"/>
    <cellStyle name="표준_02.장비(월성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Normal="100" workbookViewId="0">
      <selection activeCell="E4" sqref="E4"/>
    </sheetView>
  </sheetViews>
  <sheetFormatPr defaultRowHeight="16.5"/>
  <cols>
    <col min="1" max="1" width="10.5" customWidth="1"/>
    <col min="2" max="2" width="23.875" bestFit="1" customWidth="1"/>
    <col min="3" max="5" width="16.875" customWidth="1"/>
    <col min="6" max="6" width="18.25" customWidth="1"/>
    <col min="7" max="7" width="10.5" customWidth="1"/>
  </cols>
  <sheetData>
    <row r="1" spans="1:11" ht="43.5" customHeight="1"/>
    <row r="2" spans="1:11" ht="38.25" customHeight="1">
      <c r="A2" s="28" t="s">
        <v>141</v>
      </c>
      <c r="B2" s="28"/>
      <c r="C2" s="28"/>
      <c r="D2" s="28"/>
      <c r="E2" s="28"/>
      <c r="F2" s="28"/>
      <c r="G2" s="28"/>
      <c r="H2" s="20"/>
      <c r="I2" s="20"/>
      <c r="J2" s="20"/>
      <c r="K2" s="20"/>
    </row>
    <row r="3" spans="1:11" ht="31.5" customHeight="1">
      <c r="A3" s="29" t="s">
        <v>142</v>
      </c>
      <c r="B3" s="29"/>
      <c r="C3" s="29"/>
      <c r="D3" s="29"/>
      <c r="E3" s="29"/>
      <c r="F3" s="29"/>
      <c r="G3" s="29"/>
      <c r="H3" s="20"/>
      <c r="I3" s="20"/>
      <c r="J3" s="20"/>
      <c r="K3" s="20"/>
    </row>
    <row r="4" spans="1:11" ht="38.25" customHeight="1"/>
    <row r="5" spans="1:11" ht="37.5" customHeight="1">
      <c r="B5" s="21" t="s">
        <v>134</v>
      </c>
      <c r="C5" s="21" t="s">
        <v>138</v>
      </c>
      <c r="D5" s="21" t="s">
        <v>139</v>
      </c>
      <c r="E5" s="21" t="s">
        <v>140</v>
      </c>
      <c r="F5" s="21" t="s">
        <v>1</v>
      </c>
    </row>
    <row r="6" spans="1:11" ht="37.5" customHeight="1">
      <c r="B6" s="27" t="s">
        <v>136</v>
      </c>
      <c r="C6" s="22">
        <f>'4층_전시시설물부분'!G89+'4층_전시시설물부분'!I89</f>
        <v>15007232</v>
      </c>
      <c r="D6" s="22">
        <f>C6*0.1</f>
        <v>1500723.2000000002</v>
      </c>
      <c r="E6" s="22">
        <f>C6+D6</f>
        <v>16507955.199999999</v>
      </c>
      <c r="F6" s="23"/>
    </row>
    <row r="7" spans="1:11" ht="37.5" customHeight="1">
      <c r="B7" s="27" t="s">
        <v>137</v>
      </c>
      <c r="C7" s="22">
        <f>'4층_사인그래픽부분'!G61+'4층_사인그래픽부분'!I61</f>
        <v>2989080</v>
      </c>
      <c r="D7" s="22">
        <f>C7*0.1</f>
        <v>298908</v>
      </c>
      <c r="E7" s="22">
        <f>C7+D7</f>
        <v>3287988</v>
      </c>
      <c r="F7" s="23"/>
    </row>
    <row r="8" spans="1:11" ht="37.5" customHeight="1">
      <c r="B8" s="27" t="s">
        <v>135</v>
      </c>
      <c r="C8" s="22">
        <f>'1,3층_공사사인부분'!G48</f>
        <v>8796000</v>
      </c>
      <c r="D8" s="22">
        <f>C8*0.1</f>
        <v>879600</v>
      </c>
      <c r="E8" s="22">
        <f>C8+D8</f>
        <v>9675600</v>
      </c>
      <c r="F8" s="23"/>
    </row>
    <row r="9" spans="1:11" ht="37.5" customHeight="1">
      <c r="B9" s="27"/>
      <c r="C9" s="22"/>
      <c r="D9" s="22"/>
      <c r="E9" s="22"/>
      <c r="F9" s="23"/>
    </row>
    <row r="10" spans="1:11" ht="37.5" customHeight="1">
      <c r="B10" s="27"/>
      <c r="C10" s="22"/>
      <c r="D10" s="22"/>
      <c r="E10" s="22"/>
      <c r="F10" s="23"/>
    </row>
    <row r="11" spans="1:11" ht="36" customHeight="1">
      <c r="B11" s="24" t="s">
        <v>143</v>
      </c>
      <c r="C11" s="25">
        <f>SUM(C6:C8)</f>
        <v>26792312</v>
      </c>
      <c r="D11" s="25">
        <f>SUM(D6:D8)</f>
        <v>2679231.2000000002</v>
      </c>
      <c r="E11" s="25">
        <f>SUM(E6:E8)</f>
        <v>29471543.199999999</v>
      </c>
      <c r="F11" s="26"/>
    </row>
  </sheetData>
  <mergeCells count="2">
    <mergeCell ref="A2:G2"/>
    <mergeCell ref="A3:G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topLeftCell="A4" zoomScaleNormal="100" zoomScaleSheetLayoutView="100" workbookViewId="0">
      <selection activeCell="B7" sqref="B7"/>
    </sheetView>
  </sheetViews>
  <sheetFormatPr defaultRowHeight="16.5"/>
  <cols>
    <col min="1" max="1" width="7.25" style="4" customWidth="1"/>
    <col min="2" max="2" width="17.75" style="1" bestFit="1" customWidth="1"/>
    <col min="3" max="3" width="15.625" style="1" bestFit="1" customWidth="1"/>
    <col min="4" max="4" width="4.5" style="1" bestFit="1" customWidth="1"/>
    <col min="5" max="5" width="9" style="3"/>
    <col min="6" max="11" width="9" style="2"/>
    <col min="12" max="12" width="9" style="1"/>
  </cols>
  <sheetData>
    <row r="1" spans="1:12" ht="26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>
      <c r="A3" s="31" t="s">
        <v>70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>
      <c r="A4" s="32" t="s">
        <v>3</v>
      </c>
      <c r="B4" s="32" t="s">
        <v>4</v>
      </c>
      <c r="C4" s="32" t="s">
        <v>5</v>
      </c>
      <c r="D4" s="32" t="s">
        <v>6</v>
      </c>
      <c r="E4" s="34" t="s">
        <v>7</v>
      </c>
      <c r="F4" s="36" t="s">
        <v>8</v>
      </c>
      <c r="G4" s="37"/>
      <c r="H4" s="36" t="s">
        <v>9</v>
      </c>
      <c r="I4" s="37"/>
      <c r="J4" s="36" t="s">
        <v>10</v>
      </c>
      <c r="K4" s="37"/>
      <c r="L4" s="5" t="s">
        <v>11</v>
      </c>
    </row>
    <row r="5" spans="1:12">
      <c r="A5" s="33"/>
      <c r="B5" s="33"/>
      <c r="C5" s="33"/>
      <c r="D5" s="33"/>
      <c r="E5" s="35"/>
      <c r="F5" s="6" t="s">
        <v>12</v>
      </c>
      <c r="G5" s="6" t="s">
        <v>13</v>
      </c>
      <c r="H5" s="6" t="s">
        <v>12</v>
      </c>
      <c r="I5" s="6" t="s">
        <v>13</v>
      </c>
      <c r="J5" s="6" t="s">
        <v>12</v>
      </c>
      <c r="K5" s="6" t="s">
        <v>13</v>
      </c>
      <c r="L5" s="5"/>
    </row>
    <row r="6" spans="1:12">
      <c r="A6" s="5"/>
      <c r="B6" s="7"/>
      <c r="C6" s="7"/>
      <c r="D6" s="7"/>
      <c r="E6" s="8"/>
      <c r="F6" s="9"/>
      <c r="G6" s="9"/>
      <c r="H6" s="9"/>
      <c r="I6" s="9"/>
      <c r="J6" s="9"/>
      <c r="K6" s="9"/>
      <c r="L6" s="7"/>
    </row>
    <row r="7" spans="1:12">
      <c r="A7" s="5"/>
      <c r="B7" s="7" t="s">
        <v>144</v>
      </c>
      <c r="C7" s="7"/>
      <c r="D7" s="7"/>
      <c r="E7" s="8"/>
      <c r="F7" s="9"/>
      <c r="G7" s="9"/>
      <c r="H7" s="9"/>
      <c r="I7" s="9"/>
      <c r="J7" s="9"/>
      <c r="K7" s="9"/>
      <c r="L7" s="7"/>
    </row>
    <row r="8" spans="1:12">
      <c r="A8" s="5">
        <v>1</v>
      </c>
      <c r="B8" s="7" t="s">
        <v>14</v>
      </c>
      <c r="C8" s="7"/>
      <c r="D8" s="10"/>
      <c r="E8" s="8"/>
      <c r="F8" s="9"/>
      <c r="G8" s="9"/>
      <c r="H8" s="9"/>
      <c r="I8" s="9"/>
      <c r="J8" s="9"/>
      <c r="K8" s="9"/>
      <c r="L8" s="7"/>
    </row>
    <row r="9" spans="1:12">
      <c r="A9" s="5"/>
      <c r="B9" s="7" t="s">
        <v>15</v>
      </c>
      <c r="C9" s="7"/>
      <c r="D9" s="10" t="s">
        <v>65</v>
      </c>
      <c r="E9" s="8">
        <v>57</v>
      </c>
      <c r="F9" s="9">
        <v>1700</v>
      </c>
      <c r="G9" s="9">
        <f>E9*F9</f>
        <v>96900</v>
      </c>
      <c r="H9" s="9">
        <v>23000</v>
      </c>
      <c r="I9" s="9">
        <f>E9*H9</f>
        <v>1311000</v>
      </c>
      <c r="J9" s="9"/>
      <c r="K9" s="9"/>
      <c r="L9" s="7"/>
    </row>
    <row r="10" spans="1:12">
      <c r="A10" s="5"/>
      <c r="B10" s="7" t="s">
        <v>16</v>
      </c>
      <c r="C10" s="7" t="s">
        <v>63</v>
      </c>
      <c r="D10" s="10" t="s">
        <v>65</v>
      </c>
      <c r="E10" s="8">
        <v>57</v>
      </c>
      <c r="F10" s="9">
        <v>1500</v>
      </c>
      <c r="G10" s="9">
        <f t="shared" ref="G10:G12" si="0">E10*F10</f>
        <v>85500</v>
      </c>
      <c r="H10" s="9">
        <v>3500</v>
      </c>
      <c r="I10" s="9">
        <f t="shared" ref="I10:I12" si="1">E10*H10</f>
        <v>199500</v>
      </c>
      <c r="J10" s="9"/>
      <c r="K10" s="9"/>
      <c r="L10" s="7"/>
    </row>
    <row r="11" spans="1:12">
      <c r="A11" s="5"/>
      <c r="B11" s="7" t="s">
        <v>61</v>
      </c>
      <c r="C11" s="7" t="s">
        <v>62</v>
      </c>
      <c r="D11" s="10" t="s">
        <v>65</v>
      </c>
      <c r="E11" s="8">
        <v>57</v>
      </c>
      <c r="F11" s="9">
        <v>1400</v>
      </c>
      <c r="G11" s="9">
        <f t="shared" si="0"/>
        <v>79800</v>
      </c>
      <c r="H11" s="9">
        <v>14000</v>
      </c>
      <c r="I11" s="9">
        <f t="shared" si="1"/>
        <v>798000</v>
      </c>
      <c r="J11" s="9"/>
      <c r="K11" s="9"/>
      <c r="L11" s="7"/>
    </row>
    <row r="12" spans="1:12">
      <c r="A12" s="5"/>
      <c r="B12" s="7" t="s">
        <v>17</v>
      </c>
      <c r="C12" s="7" t="s">
        <v>64</v>
      </c>
      <c r="D12" s="7" t="s">
        <v>66</v>
      </c>
      <c r="E12" s="8">
        <v>3</v>
      </c>
      <c r="F12" s="9">
        <v>75000</v>
      </c>
      <c r="G12" s="9">
        <f t="shared" si="0"/>
        <v>225000</v>
      </c>
      <c r="H12" s="9"/>
      <c r="I12" s="9">
        <f t="shared" si="1"/>
        <v>0</v>
      </c>
      <c r="J12" s="9"/>
      <c r="K12" s="9"/>
      <c r="L12" s="7"/>
    </row>
    <row r="13" spans="1:12">
      <c r="A13" s="5"/>
      <c r="B13" s="7"/>
      <c r="C13" s="7"/>
      <c r="D13" s="7"/>
      <c r="E13" s="8"/>
      <c r="F13" s="9"/>
      <c r="G13" s="9"/>
      <c r="H13" s="9"/>
      <c r="I13" s="9"/>
      <c r="J13" s="9"/>
      <c r="K13" s="9"/>
      <c r="L13" s="7"/>
    </row>
    <row r="14" spans="1:12">
      <c r="A14" s="12"/>
      <c r="B14" s="13" t="s">
        <v>27</v>
      </c>
      <c r="C14" s="13"/>
      <c r="D14" s="13"/>
      <c r="E14" s="14"/>
      <c r="F14" s="15"/>
      <c r="G14" s="15">
        <f>SUM(G9:G12)</f>
        <v>487200</v>
      </c>
      <c r="H14" s="15"/>
      <c r="I14" s="15">
        <f>SUM(I9:I12)</f>
        <v>2308500</v>
      </c>
      <c r="J14" s="15"/>
      <c r="K14" s="15"/>
      <c r="L14" s="13"/>
    </row>
    <row r="15" spans="1:12">
      <c r="A15" s="5"/>
      <c r="B15" s="7"/>
      <c r="C15" s="7"/>
      <c r="D15" s="7"/>
      <c r="E15" s="8"/>
      <c r="F15" s="9"/>
      <c r="G15" s="9"/>
      <c r="H15" s="9"/>
      <c r="I15" s="9"/>
      <c r="J15" s="9"/>
      <c r="K15" s="9"/>
      <c r="L15" s="7"/>
    </row>
    <row r="16" spans="1:12">
      <c r="A16" s="5">
        <v>2</v>
      </c>
      <c r="B16" s="7" t="s">
        <v>28</v>
      </c>
      <c r="C16" s="7"/>
      <c r="D16" s="7"/>
      <c r="E16" s="8"/>
      <c r="F16" s="9"/>
      <c r="G16" s="9"/>
      <c r="H16" s="9"/>
      <c r="I16" s="9"/>
      <c r="J16" s="9"/>
      <c r="K16" s="9"/>
      <c r="L16" s="7"/>
    </row>
    <row r="17" spans="1:12">
      <c r="A17" s="11" t="s">
        <v>29</v>
      </c>
      <c r="B17" s="7" t="s">
        <v>18</v>
      </c>
      <c r="C17" s="7"/>
      <c r="D17" s="7"/>
      <c r="E17" s="8"/>
      <c r="F17" s="9"/>
      <c r="G17" s="9"/>
      <c r="H17" s="9"/>
      <c r="I17" s="9"/>
      <c r="J17" s="9"/>
      <c r="K17" s="9"/>
      <c r="L17" s="7"/>
    </row>
    <row r="18" spans="1:12">
      <c r="A18" s="5"/>
      <c r="B18" s="7" t="s">
        <v>19</v>
      </c>
      <c r="C18" s="7" t="s">
        <v>20</v>
      </c>
      <c r="D18" s="10" t="s">
        <v>65</v>
      </c>
      <c r="E18" s="8">
        <v>20.7</v>
      </c>
      <c r="F18" s="9">
        <v>14300</v>
      </c>
      <c r="G18" s="9">
        <f>E18*F18</f>
        <v>296010</v>
      </c>
      <c r="H18" s="9">
        <v>13200</v>
      </c>
      <c r="I18" s="9">
        <f t="shared" ref="I18:I19" si="2">E18*H18</f>
        <v>273240</v>
      </c>
      <c r="J18" s="9"/>
      <c r="K18" s="9"/>
      <c r="L18" s="7"/>
    </row>
    <row r="19" spans="1:12">
      <c r="A19" s="5"/>
      <c r="B19" s="7" t="s">
        <v>21</v>
      </c>
      <c r="C19" s="7" t="s">
        <v>22</v>
      </c>
      <c r="D19" s="10" t="s">
        <v>65</v>
      </c>
      <c r="E19" s="8">
        <v>39.5</v>
      </c>
      <c r="F19" s="9">
        <v>7200</v>
      </c>
      <c r="G19" s="9">
        <f>E19*F19</f>
        <v>284400</v>
      </c>
      <c r="H19" s="9">
        <v>14300</v>
      </c>
      <c r="I19" s="9">
        <f t="shared" si="2"/>
        <v>564850</v>
      </c>
      <c r="J19" s="9"/>
      <c r="K19" s="9"/>
      <c r="L19" s="7"/>
    </row>
    <row r="20" spans="1:12">
      <c r="A20" s="5"/>
      <c r="B20" s="7" t="s">
        <v>23</v>
      </c>
      <c r="C20" s="7" t="s">
        <v>24</v>
      </c>
      <c r="D20" s="10" t="s">
        <v>65</v>
      </c>
      <c r="E20" s="8">
        <v>39.5</v>
      </c>
      <c r="F20" s="9">
        <v>1400</v>
      </c>
      <c r="G20" s="9">
        <f>E20*F20</f>
        <v>55300</v>
      </c>
      <c r="H20" s="9">
        <v>12100</v>
      </c>
      <c r="I20" s="9">
        <f t="shared" ref="I20:I21" si="3">E20*H20</f>
        <v>477950</v>
      </c>
      <c r="J20" s="9"/>
      <c r="K20" s="9"/>
      <c r="L20" s="7"/>
    </row>
    <row r="21" spans="1:12">
      <c r="A21" s="5"/>
      <c r="B21" s="7" t="s">
        <v>25</v>
      </c>
      <c r="C21" s="7" t="s">
        <v>26</v>
      </c>
      <c r="D21" s="10" t="s">
        <v>65</v>
      </c>
      <c r="E21" s="8">
        <v>39.5</v>
      </c>
      <c r="F21" s="9">
        <v>7500</v>
      </c>
      <c r="G21" s="9">
        <f>E21*F21</f>
        <v>296250</v>
      </c>
      <c r="H21" s="9">
        <v>35000</v>
      </c>
      <c r="I21" s="9">
        <f t="shared" si="3"/>
        <v>1382500</v>
      </c>
      <c r="J21" s="9"/>
      <c r="K21" s="9"/>
      <c r="L21" s="7"/>
    </row>
    <row r="22" spans="1:12">
      <c r="A22" s="5"/>
      <c r="B22" s="7"/>
      <c r="C22" s="7"/>
      <c r="D22" s="7"/>
      <c r="E22" s="8"/>
      <c r="F22" s="9"/>
      <c r="G22" s="9"/>
      <c r="H22" s="9"/>
      <c r="I22" s="9"/>
      <c r="J22" s="9"/>
      <c r="K22" s="9"/>
      <c r="L22" s="7"/>
    </row>
    <row r="23" spans="1:12">
      <c r="A23" s="12"/>
      <c r="B23" s="13" t="s">
        <v>27</v>
      </c>
      <c r="C23" s="13"/>
      <c r="D23" s="13"/>
      <c r="E23" s="14"/>
      <c r="F23" s="15"/>
      <c r="G23" s="15">
        <f>SUM(G18:G21)</f>
        <v>931960</v>
      </c>
      <c r="H23" s="15"/>
      <c r="I23" s="15">
        <f>SUM(I18:I21)</f>
        <v>2698540</v>
      </c>
      <c r="J23" s="15"/>
      <c r="K23" s="15"/>
      <c r="L23" s="13"/>
    </row>
    <row r="24" spans="1:12">
      <c r="A24" s="5"/>
      <c r="B24" s="7"/>
      <c r="C24" s="7"/>
      <c r="D24" s="7"/>
      <c r="E24" s="8"/>
      <c r="F24" s="9"/>
      <c r="G24" s="9"/>
      <c r="H24" s="9"/>
      <c r="I24" s="9"/>
      <c r="J24" s="9"/>
      <c r="K24" s="9"/>
      <c r="L24" s="7"/>
    </row>
    <row r="25" spans="1:12">
      <c r="A25" s="5" t="s">
        <v>30</v>
      </c>
      <c r="B25" s="7" t="s">
        <v>38</v>
      </c>
      <c r="C25" s="7"/>
      <c r="D25" s="7"/>
      <c r="E25" s="8"/>
      <c r="F25" s="9"/>
      <c r="G25" s="9"/>
      <c r="H25" s="9"/>
      <c r="I25" s="9"/>
      <c r="J25" s="9"/>
      <c r="K25" s="9"/>
      <c r="L25" s="7"/>
    </row>
    <row r="26" spans="1:12">
      <c r="A26" s="5"/>
      <c r="B26" s="7" t="s">
        <v>19</v>
      </c>
      <c r="C26" s="7" t="s">
        <v>20</v>
      </c>
      <c r="D26" s="10" t="s">
        <v>65</v>
      </c>
      <c r="E26" s="8">
        <v>4</v>
      </c>
      <c r="F26" s="9">
        <v>14300</v>
      </c>
      <c r="G26" s="9">
        <f>E26*F26</f>
        <v>57200</v>
      </c>
      <c r="H26" s="9">
        <v>13200</v>
      </c>
      <c r="I26" s="9">
        <f t="shared" ref="I26:I27" si="4">E26*H26</f>
        <v>52800</v>
      </c>
      <c r="J26" s="9"/>
      <c r="K26" s="9"/>
      <c r="L26" s="7"/>
    </row>
    <row r="27" spans="1:12">
      <c r="A27" s="5"/>
      <c r="B27" s="7" t="s">
        <v>39</v>
      </c>
      <c r="C27" s="7" t="s">
        <v>40</v>
      </c>
      <c r="D27" s="10" t="s">
        <v>65</v>
      </c>
      <c r="E27" s="8">
        <v>5</v>
      </c>
      <c r="F27" s="9">
        <v>24000</v>
      </c>
      <c r="G27" s="9">
        <f>E27*F27</f>
        <v>120000</v>
      </c>
      <c r="H27" s="9">
        <v>70000</v>
      </c>
      <c r="I27" s="9">
        <f t="shared" si="4"/>
        <v>350000</v>
      </c>
      <c r="J27" s="9"/>
      <c r="K27" s="9"/>
      <c r="L27" s="7"/>
    </row>
    <row r="28" spans="1:12">
      <c r="A28" s="5"/>
      <c r="B28" s="7" t="s">
        <v>34</v>
      </c>
      <c r="C28" s="7" t="s">
        <v>41</v>
      </c>
      <c r="D28" s="10" t="s">
        <v>65</v>
      </c>
      <c r="E28" s="8">
        <v>8</v>
      </c>
      <c r="F28" s="9">
        <v>7200</v>
      </c>
      <c r="G28" s="9">
        <f>E28*F28</f>
        <v>57600</v>
      </c>
      <c r="H28" s="9">
        <v>14300</v>
      </c>
      <c r="I28" s="9">
        <f t="shared" ref="I28:I30" si="5">E28*H28</f>
        <v>114400</v>
      </c>
      <c r="J28" s="9"/>
      <c r="K28" s="9"/>
      <c r="L28" s="7"/>
    </row>
    <row r="29" spans="1:12">
      <c r="A29" s="5"/>
      <c r="B29" s="7" t="s">
        <v>23</v>
      </c>
      <c r="C29" s="7" t="s">
        <v>24</v>
      </c>
      <c r="D29" s="10" t="s">
        <v>65</v>
      </c>
      <c r="E29" s="8">
        <v>4</v>
      </c>
      <c r="F29" s="9">
        <v>1400</v>
      </c>
      <c r="G29" s="9">
        <f>E29*F29</f>
        <v>5600</v>
      </c>
      <c r="H29" s="9">
        <v>12100</v>
      </c>
      <c r="I29" s="9">
        <f t="shared" si="5"/>
        <v>48400</v>
      </c>
      <c r="J29" s="9"/>
      <c r="K29" s="9"/>
      <c r="L29" s="7"/>
    </row>
    <row r="30" spans="1:12">
      <c r="A30" s="5"/>
      <c r="B30" s="7" t="s">
        <v>25</v>
      </c>
      <c r="C30" s="7" t="s">
        <v>26</v>
      </c>
      <c r="D30" s="10" t="s">
        <v>65</v>
      </c>
      <c r="E30" s="8">
        <v>4</v>
      </c>
      <c r="F30" s="9">
        <v>7500</v>
      </c>
      <c r="G30" s="9">
        <f>E30*F30</f>
        <v>30000</v>
      </c>
      <c r="H30" s="9">
        <v>35000</v>
      </c>
      <c r="I30" s="9">
        <f t="shared" si="5"/>
        <v>140000</v>
      </c>
      <c r="J30" s="9"/>
      <c r="K30" s="9"/>
      <c r="L30" s="7"/>
    </row>
    <row r="31" spans="1:12">
      <c r="A31" s="5"/>
      <c r="B31" s="7"/>
      <c r="C31" s="7"/>
      <c r="D31" s="7"/>
      <c r="E31" s="8"/>
      <c r="F31" s="9"/>
      <c r="G31" s="9"/>
      <c r="H31" s="9"/>
      <c r="I31" s="9"/>
      <c r="J31" s="9"/>
      <c r="K31" s="9"/>
      <c r="L31" s="7"/>
    </row>
    <row r="32" spans="1:12">
      <c r="A32" s="12"/>
      <c r="B32" s="13" t="s">
        <v>27</v>
      </c>
      <c r="C32" s="13"/>
      <c r="D32" s="13"/>
      <c r="E32" s="14"/>
      <c r="F32" s="15"/>
      <c r="G32" s="15">
        <f>SUM(G26:G30)</f>
        <v>270400</v>
      </c>
      <c r="H32" s="15"/>
      <c r="I32" s="15">
        <f>SUM(I26:I30)</f>
        <v>705600</v>
      </c>
      <c r="J32" s="15"/>
      <c r="K32" s="15"/>
      <c r="L32" s="13"/>
    </row>
    <row r="33" spans="1:12">
      <c r="A33" s="5"/>
      <c r="B33" s="7"/>
      <c r="C33" s="7"/>
      <c r="D33" s="7"/>
      <c r="E33" s="8"/>
      <c r="F33" s="9"/>
      <c r="G33" s="9"/>
      <c r="H33" s="9"/>
      <c r="I33" s="9"/>
      <c r="J33" s="9"/>
      <c r="K33" s="9"/>
      <c r="L33" s="7"/>
    </row>
    <row r="34" spans="1:12">
      <c r="A34" s="5" t="s">
        <v>37</v>
      </c>
      <c r="B34" s="7" t="s">
        <v>31</v>
      </c>
      <c r="C34" s="7"/>
      <c r="D34" s="7"/>
      <c r="E34" s="8"/>
      <c r="F34" s="9"/>
      <c r="G34" s="9"/>
      <c r="H34" s="9"/>
      <c r="I34" s="9"/>
      <c r="J34" s="9"/>
      <c r="K34" s="9"/>
      <c r="L34" s="7"/>
    </row>
    <row r="35" spans="1:12">
      <c r="A35" s="5"/>
      <c r="B35" s="7" t="s">
        <v>32</v>
      </c>
      <c r="C35" s="7" t="s">
        <v>33</v>
      </c>
      <c r="D35" s="10" t="s">
        <v>65</v>
      </c>
      <c r="E35" s="8">
        <v>20.7</v>
      </c>
      <c r="F35" s="9">
        <v>9000</v>
      </c>
      <c r="G35" s="9">
        <f>E35*F35</f>
        <v>186300</v>
      </c>
      <c r="H35" s="9">
        <v>14300</v>
      </c>
      <c r="I35" s="9">
        <f t="shared" ref="I35:I38" si="6">E35*H35</f>
        <v>296010</v>
      </c>
      <c r="J35" s="9"/>
      <c r="K35" s="9"/>
      <c r="L35" s="7"/>
    </row>
    <row r="36" spans="1:12">
      <c r="A36" s="5"/>
      <c r="B36" s="7" t="s">
        <v>34</v>
      </c>
      <c r="C36" s="7" t="s">
        <v>2</v>
      </c>
      <c r="D36" s="10" t="s">
        <v>65</v>
      </c>
      <c r="E36" s="8">
        <v>20.7</v>
      </c>
      <c r="F36" s="9">
        <v>7200</v>
      </c>
      <c r="G36" s="9">
        <f>E36*F36</f>
        <v>149040</v>
      </c>
      <c r="H36" s="9">
        <v>14300</v>
      </c>
      <c r="I36" s="9">
        <f t="shared" si="6"/>
        <v>296010</v>
      </c>
      <c r="J36" s="9"/>
      <c r="K36" s="9"/>
      <c r="L36" s="7"/>
    </row>
    <row r="37" spans="1:12">
      <c r="A37" s="5"/>
      <c r="B37" s="7" t="s">
        <v>23</v>
      </c>
      <c r="C37" s="7" t="s">
        <v>24</v>
      </c>
      <c r="D37" s="10" t="s">
        <v>65</v>
      </c>
      <c r="E37" s="8">
        <v>20.7</v>
      </c>
      <c r="F37" s="9">
        <v>1400</v>
      </c>
      <c r="G37" s="9">
        <f>E37*F37</f>
        <v>28980</v>
      </c>
      <c r="H37" s="9">
        <v>12100</v>
      </c>
      <c r="I37" s="9">
        <f t="shared" si="6"/>
        <v>250470</v>
      </c>
      <c r="J37" s="9"/>
      <c r="K37" s="9"/>
      <c r="L37" s="7"/>
    </row>
    <row r="38" spans="1:12">
      <c r="A38" s="5"/>
      <c r="B38" s="7" t="s">
        <v>25</v>
      </c>
      <c r="C38" s="7" t="s">
        <v>26</v>
      </c>
      <c r="D38" s="10" t="s">
        <v>65</v>
      </c>
      <c r="E38" s="8">
        <v>20.7</v>
      </c>
      <c r="F38" s="9">
        <v>7500</v>
      </c>
      <c r="G38" s="9">
        <f>E38*F38</f>
        <v>155250</v>
      </c>
      <c r="H38" s="9">
        <v>35000</v>
      </c>
      <c r="I38" s="9">
        <f t="shared" si="6"/>
        <v>724500</v>
      </c>
      <c r="J38" s="9"/>
      <c r="K38" s="9"/>
      <c r="L38" s="7"/>
    </row>
    <row r="39" spans="1:12">
      <c r="A39" s="5"/>
      <c r="B39" s="7"/>
      <c r="C39" s="7"/>
      <c r="D39" s="7"/>
      <c r="E39" s="8"/>
      <c r="F39" s="9"/>
      <c r="G39" s="9"/>
      <c r="H39" s="9"/>
      <c r="I39" s="9"/>
      <c r="J39" s="9"/>
      <c r="K39" s="9"/>
      <c r="L39" s="7"/>
    </row>
    <row r="40" spans="1:12">
      <c r="A40" s="5"/>
      <c r="B40" s="7" t="s">
        <v>56</v>
      </c>
      <c r="C40" s="7"/>
      <c r="D40" s="7"/>
      <c r="E40" s="8"/>
      <c r="F40" s="9"/>
      <c r="G40" s="9"/>
      <c r="H40" s="9"/>
      <c r="I40" s="9"/>
      <c r="J40" s="9"/>
      <c r="K40" s="9"/>
      <c r="L40" s="7"/>
    </row>
    <row r="41" spans="1:12">
      <c r="A41" s="5"/>
      <c r="B41" s="7" t="s">
        <v>57</v>
      </c>
      <c r="C41" s="7" t="s">
        <v>59</v>
      </c>
      <c r="D41" s="7" t="s">
        <v>67</v>
      </c>
      <c r="E41" s="8">
        <v>19</v>
      </c>
      <c r="F41" s="9">
        <v>8300</v>
      </c>
      <c r="G41" s="9">
        <f>E41*F41</f>
        <v>157700</v>
      </c>
      <c r="H41" s="9"/>
      <c r="I41" s="9"/>
      <c r="J41" s="9"/>
      <c r="K41" s="9"/>
      <c r="L41" s="7"/>
    </row>
    <row r="42" spans="1:12">
      <c r="A42" s="5"/>
      <c r="B42" s="7" t="s">
        <v>58</v>
      </c>
      <c r="C42" s="7"/>
      <c r="D42" s="7" t="s">
        <v>68</v>
      </c>
      <c r="E42" s="8">
        <v>1</v>
      </c>
      <c r="F42" s="9">
        <v>350000</v>
      </c>
      <c r="G42" s="9">
        <f>E42*F42</f>
        <v>350000</v>
      </c>
      <c r="H42" s="9"/>
      <c r="I42" s="9"/>
      <c r="J42" s="9"/>
      <c r="K42" s="9"/>
      <c r="L42" s="7"/>
    </row>
    <row r="43" spans="1:12">
      <c r="A43" s="5"/>
      <c r="B43" s="7"/>
      <c r="C43" s="7"/>
      <c r="D43" s="7"/>
      <c r="E43" s="8"/>
      <c r="F43" s="9"/>
      <c r="G43" s="9"/>
      <c r="H43" s="9"/>
      <c r="I43" s="9"/>
      <c r="J43" s="9"/>
      <c r="K43" s="9"/>
      <c r="L43" s="7"/>
    </row>
    <row r="44" spans="1:12">
      <c r="A44" s="12"/>
      <c r="B44" s="13" t="s">
        <v>27</v>
      </c>
      <c r="C44" s="13"/>
      <c r="D44" s="13"/>
      <c r="E44" s="14"/>
      <c r="F44" s="15"/>
      <c r="G44" s="15">
        <f>SUM(G35:G42)</f>
        <v>1027270</v>
      </c>
      <c r="H44" s="15"/>
      <c r="I44" s="15">
        <f>SUM(I35:I42)</f>
        <v>1566990</v>
      </c>
      <c r="J44" s="15"/>
      <c r="K44" s="15"/>
      <c r="L44" s="13"/>
    </row>
    <row r="45" spans="1:12">
      <c r="A45" s="5"/>
      <c r="B45" s="7"/>
      <c r="C45" s="7"/>
      <c r="D45" s="7"/>
      <c r="E45" s="8"/>
      <c r="F45" s="9"/>
      <c r="G45" s="9"/>
      <c r="H45" s="9"/>
      <c r="I45" s="9"/>
      <c r="J45" s="9"/>
      <c r="K45" s="9"/>
      <c r="L45" s="7"/>
    </row>
    <row r="46" spans="1:12">
      <c r="A46" s="5">
        <v>3</v>
      </c>
      <c r="B46" s="7" t="s">
        <v>35</v>
      </c>
      <c r="C46" s="7"/>
      <c r="D46" s="7"/>
      <c r="E46" s="8"/>
      <c r="F46" s="9"/>
      <c r="G46" s="9"/>
      <c r="H46" s="9"/>
      <c r="I46" s="9"/>
      <c r="J46" s="9"/>
      <c r="K46" s="9"/>
      <c r="L46" s="7"/>
    </row>
    <row r="47" spans="1:12">
      <c r="A47" s="5" t="s">
        <v>36</v>
      </c>
      <c r="B47" s="7" t="s">
        <v>45</v>
      </c>
      <c r="C47" s="7"/>
      <c r="D47" s="7"/>
      <c r="E47" s="8"/>
      <c r="F47" s="9"/>
      <c r="G47" s="9"/>
      <c r="H47" s="9"/>
      <c r="I47" s="9"/>
      <c r="J47" s="9"/>
      <c r="K47" s="9"/>
      <c r="L47" s="7"/>
    </row>
    <row r="48" spans="1:12">
      <c r="A48" s="5"/>
      <c r="B48" s="7" t="s">
        <v>32</v>
      </c>
      <c r="C48" s="7" t="s">
        <v>33</v>
      </c>
      <c r="D48" s="10" t="s">
        <v>65</v>
      </c>
      <c r="E48" s="8">
        <v>12</v>
      </c>
      <c r="F48" s="9">
        <v>9000</v>
      </c>
      <c r="G48" s="9">
        <f>E48*F48</f>
        <v>108000</v>
      </c>
      <c r="H48" s="9">
        <v>14300</v>
      </c>
      <c r="I48" s="9">
        <f t="shared" ref="I48:I51" si="7">E48*H48</f>
        <v>171600</v>
      </c>
      <c r="J48" s="9"/>
      <c r="K48" s="9"/>
      <c r="L48" s="7"/>
    </row>
    <row r="49" spans="1:12">
      <c r="A49" s="5"/>
      <c r="B49" s="7" t="s">
        <v>34</v>
      </c>
      <c r="C49" s="7" t="s">
        <v>2</v>
      </c>
      <c r="D49" s="10" t="s">
        <v>65</v>
      </c>
      <c r="E49" s="8">
        <v>12</v>
      </c>
      <c r="F49" s="9">
        <v>7200</v>
      </c>
      <c r="G49" s="9">
        <f>E49*F49</f>
        <v>86400</v>
      </c>
      <c r="H49" s="9">
        <v>14300</v>
      </c>
      <c r="I49" s="9">
        <f t="shared" si="7"/>
        <v>171600</v>
      </c>
      <c r="J49" s="9"/>
      <c r="K49" s="9"/>
      <c r="L49" s="7"/>
    </row>
    <row r="50" spans="1:12">
      <c r="A50" s="5"/>
      <c r="B50" s="7" t="s">
        <v>23</v>
      </c>
      <c r="C50" s="7" t="s">
        <v>24</v>
      </c>
      <c r="D50" s="10" t="s">
        <v>65</v>
      </c>
      <c r="E50" s="8">
        <v>12</v>
      </c>
      <c r="F50" s="9">
        <v>1400</v>
      </c>
      <c r="G50" s="9">
        <f>E50*F50</f>
        <v>16800</v>
      </c>
      <c r="H50" s="9">
        <v>12100</v>
      </c>
      <c r="I50" s="9">
        <f t="shared" si="7"/>
        <v>145200</v>
      </c>
      <c r="J50" s="9"/>
      <c r="K50" s="9"/>
      <c r="L50" s="7"/>
    </row>
    <row r="51" spans="1:12">
      <c r="A51" s="5"/>
      <c r="B51" s="7" t="s">
        <v>25</v>
      </c>
      <c r="C51" s="7" t="s">
        <v>26</v>
      </c>
      <c r="D51" s="10" t="s">
        <v>65</v>
      </c>
      <c r="E51" s="8">
        <v>12</v>
      </c>
      <c r="F51" s="9">
        <v>7500</v>
      </c>
      <c r="G51" s="9">
        <f>E51*F51</f>
        <v>90000</v>
      </c>
      <c r="H51" s="9">
        <v>35000</v>
      </c>
      <c r="I51" s="9">
        <f t="shared" si="7"/>
        <v>420000</v>
      </c>
      <c r="J51" s="9"/>
      <c r="K51" s="9"/>
      <c r="L51" s="7"/>
    </row>
    <row r="52" spans="1:12">
      <c r="A52" s="5"/>
      <c r="B52" s="7"/>
      <c r="C52" s="7"/>
      <c r="D52" s="7"/>
      <c r="E52" s="8"/>
      <c r="F52" s="9"/>
      <c r="G52" s="9"/>
      <c r="H52" s="9"/>
      <c r="I52" s="9"/>
      <c r="J52" s="9"/>
      <c r="K52" s="9"/>
      <c r="L52" s="7"/>
    </row>
    <row r="53" spans="1:12">
      <c r="A53" s="12"/>
      <c r="B53" s="13" t="s">
        <v>42</v>
      </c>
      <c r="C53" s="13"/>
      <c r="D53" s="13"/>
      <c r="E53" s="14"/>
      <c r="F53" s="15"/>
      <c r="G53" s="15">
        <f>SUM(G47:G51)</f>
        <v>301200</v>
      </c>
      <c r="H53" s="15"/>
      <c r="I53" s="15">
        <f>SUM(I47:I51)</f>
        <v>908400</v>
      </c>
      <c r="J53" s="15"/>
      <c r="K53" s="15"/>
      <c r="L53" s="13"/>
    </row>
    <row r="54" spans="1:12">
      <c r="A54" s="5"/>
      <c r="B54" s="7"/>
      <c r="C54" s="7"/>
      <c r="D54" s="7"/>
      <c r="E54" s="8"/>
      <c r="F54" s="9"/>
      <c r="G54" s="9"/>
      <c r="H54" s="9"/>
      <c r="I54" s="9"/>
      <c r="J54" s="9"/>
      <c r="K54" s="9"/>
      <c r="L54" s="7"/>
    </row>
    <row r="55" spans="1:12">
      <c r="A55" s="5" t="s">
        <v>43</v>
      </c>
      <c r="B55" s="7" t="s">
        <v>44</v>
      </c>
      <c r="C55" s="7"/>
      <c r="D55" s="7"/>
      <c r="E55" s="8"/>
      <c r="F55" s="9"/>
      <c r="G55" s="9"/>
      <c r="H55" s="9"/>
      <c r="I55" s="9"/>
      <c r="J55" s="9"/>
      <c r="K55" s="9"/>
      <c r="L55" s="7"/>
    </row>
    <row r="56" spans="1:12">
      <c r="A56" s="5"/>
      <c r="B56" s="7" t="s">
        <v>32</v>
      </c>
      <c r="C56" s="7" t="s">
        <v>33</v>
      </c>
      <c r="D56" s="10" t="s">
        <v>65</v>
      </c>
      <c r="E56" s="8">
        <v>4</v>
      </c>
      <c r="F56" s="9">
        <v>9000</v>
      </c>
      <c r="G56" s="9">
        <f>E56*F56</f>
        <v>36000</v>
      </c>
      <c r="H56" s="9">
        <v>14300</v>
      </c>
      <c r="I56" s="9">
        <f t="shared" ref="I56:I59" si="8">E56*H56</f>
        <v>57200</v>
      </c>
      <c r="J56" s="9"/>
      <c r="K56" s="9"/>
      <c r="L56" s="7"/>
    </row>
    <row r="57" spans="1:12">
      <c r="A57" s="5"/>
      <c r="B57" s="7" t="s">
        <v>34</v>
      </c>
      <c r="C57" s="7" t="s">
        <v>2</v>
      </c>
      <c r="D57" s="10" t="s">
        <v>65</v>
      </c>
      <c r="E57" s="8">
        <v>4</v>
      </c>
      <c r="F57" s="9">
        <v>7200</v>
      </c>
      <c r="G57" s="9">
        <f>E57*F57</f>
        <v>28800</v>
      </c>
      <c r="H57" s="9">
        <v>14300</v>
      </c>
      <c r="I57" s="9">
        <f t="shared" si="8"/>
        <v>57200</v>
      </c>
      <c r="J57" s="9"/>
      <c r="K57" s="9"/>
      <c r="L57" s="7"/>
    </row>
    <row r="58" spans="1:12">
      <c r="A58" s="5"/>
      <c r="B58" s="7" t="s">
        <v>23</v>
      </c>
      <c r="C58" s="7" t="s">
        <v>24</v>
      </c>
      <c r="D58" s="10" t="s">
        <v>65</v>
      </c>
      <c r="E58" s="8">
        <v>4</v>
      </c>
      <c r="F58" s="9">
        <v>1400</v>
      </c>
      <c r="G58" s="9">
        <f>E58*F58</f>
        <v>5600</v>
      </c>
      <c r="H58" s="9">
        <v>12100</v>
      </c>
      <c r="I58" s="9">
        <f t="shared" si="8"/>
        <v>48400</v>
      </c>
      <c r="J58" s="9"/>
      <c r="K58" s="9"/>
      <c r="L58" s="7"/>
    </row>
    <row r="59" spans="1:12">
      <c r="A59" s="5"/>
      <c r="B59" s="7" t="s">
        <v>25</v>
      </c>
      <c r="C59" s="7" t="s">
        <v>26</v>
      </c>
      <c r="D59" s="10" t="s">
        <v>65</v>
      </c>
      <c r="E59" s="8">
        <v>4</v>
      </c>
      <c r="F59" s="9">
        <v>7500</v>
      </c>
      <c r="G59" s="9">
        <f>E59*F59</f>
        <v>30000</v>
      </c>
      <c r="H59" s="9">
        <v>35000</v>
      </c>
      <c r="I59" s="9">
        <f t="shared" si="8"/>
        <v>140000</v>
      </c>
      <c r="J59" s="9"/>
      <c r="K59" s="9"/>
      <c r="L59" s="7"/>
    </row>
    <row r="60" spans="1:12">
      <c r="A60" s="5"/>
      <c r="B60" s="7"/>
      <c r="C60" s="7"/>
      <c r="D60" s="7"/>
      <c r="E60" s="8"/>
      <c r="F60" s="9"/>
      <c r="G60" s="9"/>
      <c r="H60" s="9"/>
      <c r="I60" s="9"/>
      <c r="J60" s="9"/>
      <c r="K60" s="9"/>
      <c r="L60" s="7"/>
    </row>
    <row r="61" spans="1:12">
      <c r="A61" s="12"/>
      <c r="B61" s="13" t="s">
        <v>42</v>
      </c>
      <c r="C61" s="13"/>
      <c r="D61" s="13"/>
      <c r="E61" s="14"/>
      <c r="F61" s="15"/>
      <c r="G61" s="15">
        <f>SUM(G55:G59)</f>
        <v>100400</v>
      </c>
      <c r="H61" s="15"/>
      <c r="I61" s="15">
        <f>SUM(I55:I59)</f>
        <v>302800</v>
      </c>
      <c r="J61" s="15"/>
      <c r="K61" s="15"/>
      <c r="L61" s="13"/>
    </row>
    <row r="62" spans="1:12">
      <c r="A62" s="5"/>
      <c r="B62" s="7"/>
      <c r="C62" s="7"/>
      <c r="D62" s="7"/>
      <c r="E62" s="8"/>
      <c r="F62" s="9"/>
      <c r="G62" s="9"/>
      <c r="H62" s="9"/>
      <c r="I62" s="9"/>
      <c r="J62" s="9"/>
      <c r="K62" s="9"/>
      <c r="L62" s="7"/>
    </row>
    <row r="63" spans="1:12">
      <c r="A63" s="5" t="s">
        <v>46</v>
      </c>
      <c r="B63" s="7" t="s">
        <v>47</v>
      </c>
      <c r="C63" s="7"/>
      <c r="D63" s="7"/>
      <c r="E63" s="8"/>
      <c r="F63" s="9"/>
      <c r="G63" s="9"/>
      <c r="H63" s="9"/>
      <c r="I63" s="9"/>
      <c r="J63" s="9"/>
      <c r="K63" s="9"/>
      <c r="L63" s="7"/>
    </row>
    <row r="64" spans="1:12">
      <c r="A64" s="5"/>
      <c r="B64" s="7" t="s">
        <v>32</v>
      </c>
      <c r="C64" s="7" t="s">
        <v>33</v>
      </c>
      <c r="D64" s="10" t="s">
        <v>65</v>
      </c>
      <c r="E64" s="8">
        <v>15</v>
      </c>
      <c r="F64" s="9">
        <v>9000</v>
      </c>
      <c r="G64" s="9">
        <f>E64*F64</f>
        <v>135000</v>
      </c>
      <c r="H64" s="9">
        <v>14300</v>
      </c>
      <c r="I64" s="9">
        <f t="shared" ref="I64:I67" si="9">E64*H64</f>
        <v>214500</v>
      </c>
      <c r="J64" s="9"/>
      <c r="K64" s="9"/>
      <c r="L64" s="7"/>
    </row>
    <row r="65" spans="1:12">
      <c r="A65" s="5"/>
      <c r="B65" s="7" t="s">
        <v>34</v>
      </c>
      <c r="C65" s="7" t="s">
        <v>2</v>
      </c>
      <c r="D65" s="10" t="s">
        <v>65</v>
      </c>
      <c r="E65" s="8">
        <v>15</v>
      </c>
      <c r="F65" s="9">
        <v>7200</v>
      </c>
      <c r="G65" s="9">
        <f>E65*F65</f>
        <v>108000</v>
      </c>
      <c r="H65" s="9">
        <v>14300</v>
      </c>
      <c r="I65" s="9">
        <f t="shared" si="9"/>
        <v>214500</v>
      </c>
      <c r="J65" s="9"/>
      <c r="K65" s="9"/>
      <c r="L65" s="7"/>
    </row>
    <row r="66" spans="1:12">
      <c r="A66" s="5"/>
      <c r="B66" s="7" t="s">
        <v>23</v>
      </c>
      <c r="C66" s="7" t="s">
        <v>24</v>
      </c>
      <c r="D66" s="10" t="s">
        <v>65</v>
      </c>
      <c r="E66" s="8">
        <v>15</v>
      </c>
      <c r="F66" s="9">
        <v>1400</v>
      </c>
      <c r="G66" s="9">
        <f>E66*F66</f>
        <v>21000</v>
      </c>
      <c r="H66" s="9">
        <v>12100</v>
      </c>
      <c r="I66" s="9">
        <f t="shared" si="9"/>
        <v>181500</v>
      </c>
      <c r="J66" s="9"/>
      <c r="K66" s="9"/>
      <c r="L66" s="7"/>
    </row>
    <row r="67" spans="1:12">
      <c r="A67" s="5"/>
      <c r="B67" s="7" t="s">
        <v>25</v>
      </c>
      <c r="C67" s="7" t="s">
        <v>26</v>
      </c>
      <c r="D67" s="10" t="s">
        <v>65</v>
      </c>
      <c r="E67" s="8">
        <v>15</v>
      </c>
      <c r="F67" s="9">
        <v>7500</v>
      </c>
      <c r="G67" s="9">
        <f>E67*F67</f>
        <v>112500</v>
      </c>
      <c r="H67" s="9">
        <v>35000</v>
      </c>
      <c r="I67" s="9">
        <f t="shared" si="9"/>
        <v>525000</v>
      </c>
      <c r="J67" s="9"/>
      <c r="K67" s="9"/>
      <c r="L67" s="7"/>
    </row>
    <row r="68" spans="1:12">
      <c r="A68" s="5"/>
      <c r="B68" s="7"/>
      <c r="C68" s="7"/>
      <c r="D68" s="7"/>
      <c r="E68" s="8"/>
      <c r="F68" s="9"/>
      <c r="G68" s="9"/>
      <c r="H68" s="9"/>
      <c r="I68" s="9"/>
      <c r="J68" s="9"/>
      <c r="K68" s="9"/>
      <c r="L68" s="7"/>
    </row>
    <row r="69" spans="1:12">
      <c r="A69" s="5"/>
      <c r="B69" s="7" t="s">
        <v>56</v>
      </c>
      <c r="C69" s="7"/>
      <c r="D69" s="7"/>
      <c r="E69" s="8"/>
      <c r="F69" s="9"/>
      <c r="G69" s="9"/>
      <c r="H69" s="9"/>
      <c r="I69" s="9"/>
      <c r="J69" s="9"/>
      <c r="K69" s="9"/>
      <c r="L69" s="7"/>
    </row>
    <row r="70" spans="1:12">
      <c r="A70" s="5"/>
      <c r="B70" s="7" t="s">
        <v>57</v>
      </c>
      <c r="C70" s="7" t="s">
        <v>60</v>
      </c>
      <c r="D70" s="7" t="s">
        <v>67</v>
      </c>
      <c r="E70" s="8">
        <v>8</v>
      </c>
      <c r="F70" s="9">
        <v>8300</v>
      </c>
      <c r="G70" s="9">
        <f>E70*F70</f>
        <v>66400</v>
      </c>
      <c r="H70" s="9"/>
      <c r="I70" s="9"/>
      <c r="J70" s="9"/>
      <c r="K70" s="9"/>
      <c r="L70" s="7"/>
    </row>
    <row r="71" spans="1:12">
      <c r="A71" s="5"/>
      <c r="B71" s="7" t="s">
        <v>58</v>
      </c>
      <c r="C71" s="7"/>
      <c r="D71" s="7" t="s">
        <v>68</v>
      </c>
      <c r="E71" s="8">
        <v>1</v>
      </c>
      <c r="F71" s="9">
        <v>200000</v>
      </c>
      <c r="G71" s="9">
        <f>E71*F71</f>
        <v>200000</v>
      </c>
      <c r="H71" s="9"/>
      <c r="I71" s="9"/>
      <c r="J71" s="9"/>
      <c r="K71" s="9"/>
      <c r="L71" s="7"/>
    </row>
    <row r="72" spans="1:12">
      <c r="A72" s="5"/>
      <c r="B72" s="7"/>
      <c r="C72" s="7"/>
      <c r="D72" s="7"/>
      <c r="E72" s="8"/>
      <c r="F72" s="9"/>
      <c r="G72" s="9"/>
      <c r="H72" s="9"/>
      <c r="I72" s="9"/>
      <c r="J72" s="9"/>
      <c r="K72" s="9"/>
      <c r="L72" s="7"/>
    </row>
    <row r="73" spans="1:12">
      <c r="A73" s="12"/>
      <c r="B73" s="13" t="s">
        <v>42</v>
      </c>
      <c r="C73" s="13"/>
      <c r="D73" s="13"/>
      <c r="E73" s="14"/>
      <c r="F73" s="15"/>
      <c r="G73" s="15">
        <f>SUM(G64:G71)</f>
        <v>642900</v>
      </c>
      <c r="H73" s="15"/>
      <c r="I73" s="15">
        <f>SUM(I64:I71)</f>
        <v>1135500</v>
      </c>
      <c r="J73" s="15"/>
      <c r="K73" s="15"/>
      <c r="L73" s="13"/>
    </row>
    <row r="74" spans="1:12">
      <c r="A74" s="5"/>
      <c r="B74" s="7"/>
      <c r="C74" s="7"/>
      <c r="D74" s="7"/>
      <c r="E74" s="8"/>
      <c r="F74" s="9"/>
      <c r="G74" s="9"/>
      <c r="H74" s="9"/>
      <c r="I74" s="9"/>
      <c r="J74" s="9"/>
      <c r="K74" s="9"/>
      <c r="L74" s="7"/>
    </row>
    <row r="75" spans="1:12">
      <c r="A75" s="5" t="s">
        <v>48</v>
      </c>
      <c r="B75" s="7" t="s">
        <v>49</v>
      </c>
      <c r="C75" s="7"/>
      <c r="D75" s="7"/>
      <c r="E75" s="8"/>
      <c r="F75" s="9"/>
      <c r="G75" s="9"/>
      <c r="H75" s="9"/>
      <c r="I75" s="9"/>
      <c r="J75" s="9"/>
      <c r="K75" s="9"/>
      <c r="L75" s="7"/>
    </row>
    <row r="76" spans="1:12">
      <c r="A76" s="5"/>
      <c r="B76" s="7" t="s">
        <v>32</v>
      </c>
      <c r="C76" s="7" t="s">
        <v>33</v>
      </c>
      <c r="D76" s="10" t="s">
        <v>65</v>
      </c>
      <c r="E76" s="8">
        <v>5.08</v>
      </c>
      <c r="F76" s="9">
        <v>9000</v>
      </c>
      <c r="G76" s="9">
        <f>E76*F76</f>
        <v>45720</v>
      </c>
      <c r="H76" s="9">
        <v>14300</v>
      </c>
      <c r="I76" s="9">
        <f t="shared" ref="I76:I79" si="10">E76*H76</f>
        <v>72644</v>
      </c>
      <c r="J76" s="9"/>
      <c r="K76" s="9"/>
      <c r="L76" s="7"/>
    </row>
    <row r="77" spans="1:12">
      <c r="A77" s="5"/>
      <c r="B77" s="7" t="s">
        <v>34</v>
      </c>
      <c r="C77" s="7" t="s">
        <v>2</v>
      </c>
      <c r="D77" s="10" t="s">
        <v>65</v>
      </c>
      <c r="E77" s="8">
        <v>5.08</v>
      </c>
      <c r="F77" s="9">
        <v>7200</v>
      </c>
      <c r="G77" s="9">
        <f>E77*F77</f>
        <v>36576</v>
      </c>
      <c r="H77" s="9">
        <v>14300</v>
      </c>
      <c r="I77" s="9">
        <f t="shared" si="10"/>
        <v>72644</v>
      </c>
      <c r="J77" s="9"/>
      <c r="K77" s="9"/>
      <c r="L77" s="7"/>
    </row>
    <row r="78" spans="1:12">
      <c r="A78" s="5"/>
      <c r="B78" s="7" t="s">
        <v>23</v>
      </c>
      <c r="C78" s="7" t="s">
        <v>24</v>
      </c>
      <c r="D78" s="10" t="s">
        <v>65</v>
      </c>
      <c r="E78" s="8">
        <v>5.08</v>
      </c>
      <c r="F78" s="9">
        <v>1400</v>
      </c>
      <c r="G78" s="9">
        <f>E78*F78</f>
        <v>7112</v>
      </c>
      <c r="H78" s="9">
        <v>12100</v>
      </c>
      <c r="I78" s="9">
        <f t="shared" si="10"/>
        <v>61468</v>
      </c>
      <c r="J78" s="9"/>
      <c r="K78" s="9"/>
      <c r="L78" s="7"/>
    </row>
    <row r="79" spans="1:12">
      <c r="A79" s="5"/>
      <c r="B79" s="7" t="s">
        <v>25</v>
      </c>
      <c r="C79" s="7" t="s">
        <v>26</v>
      </c>
      <c r="D79" s="10" t="s">
        <v>65</v>
      </c>
      <c r="E79" s="8">
        <v>5.08</v>
      </c>
      <c r="F79" s="9">
        <v>7500</v>
      </c>
      <c r="G79" s="9">
        <f>E79*F79</f>
        <v>38100</v>
      </c>
      <c r="H79" s="9">
        <v>35000</v>
      </c>
      <c r="I79" s="9">
        <f t="shared" si="10"/>
        <v>177800</v>
      </c>
      <c r="J79" s="9"/>
      <c r="K79" s="9"/>
      <c r="L79" s="7"/>
    </row>
    <row r="80" spans="1:12">
      <c r="A80" s="5"/>
      <c r="B80" s="7"/>
      <c r="C80" s="7"/>
      <c r="D80" s="7"/>
      <c r="E80" s="8"/>
      <c r="F80" s="9"/>
      <c r="G80" s="9"/>
      <c r="H80" s="9"/>
      <c r="I80" s="9"/>
      <c r="J80" s="9"/>
      <c r="K80" s="9"/>
      <c r="L80" s="7"/>
    </row>
    <row r="81" spans="1:12">
      <c r="A81" s="12"/>
      <c r="B81" s="13" t="s">
        <v>42</v>
      </c>
      <c r="C81" s="13"/>
      <c r="D81" s="13"/>
      <c r="E81" s="14"/>
      <c r="F81" s="15"/>
      <c r="G81" s="15">
        <f>SUM(G75:G79)</f>
        <v>127508</v>
      </c>
      <c r="H81" s="15"/>
      <c r="I81" s="15">
        <f>SUM(I75:I79)</f>
        <v>384556</v>
      </c>
      <c r="J81" s="15"/>
      <c r="K81" s="15"/>
      <c r="L81" s="13"/>
    </row>
    <row r="82" spans="1:12">
      <c r="A82" s="5"/>
      <c r="B82" s="7"/>
      <c r="C82" s="7"/>
      <c r="D82" s="7"/>
      <c r="E82" s="8"/>
      <c r="F82" s="9"/>
      <c r="G82" s="9"/>
      <c r="H82" s="9"/>
      <c r="I82" s="9"/>
      <c r="J82" s="9"/>
      <c r="K82" s="9"/>
      <c r="L82" s="7"/>
    </row>
    <row r="83" spans="1:12">
      <c r="A83" s="5" t="s">
        <v>50</v>
      </c>
      <c r="B83" s="7" t="s">
        <v>51</v>
      </c>
      <c r="C83" s="7"/>
      <c r="D83" s="7"/>
      <c r="E83" s="8"/>
      <c r="F83" s="9"/>
      <c r="G83" s="9"/>
      <c r="H83" s="9"/>
      <c r="I83" s="9"/>
      <c r="J83" s="9"/>
      <c r="K83" s="9"/>
      <c r="L83" s="7"/>
    </row>
    <row r="84" spans="1:12">
      <c r="A84" s="5"/>
      <c r="B84" s="7" t="s">
        <v>54</v>
      </c>
      <c r="C84" s="7" t="s">
        <v>52</v>
      </c>
      <c r="D84" s="7" t="s">
        <v>67</v>
      </c>
      <c r="E84" s="8">
        <v>3</v>
      </c>
      <c r="F84" s="9">
        <v>160000</v>
      </c>
      <c r="G84" s="9">
        <f>E84*F84</f>
        <v>480000</v>
      </c>
      <c r="H84" s="9"/>
      <c r="I84" s="9"/>
      <c r="J84" s="9"/>
      <c r="K84" s="9"/>
      <c r="L84" s="7"/>
    </row>
    <row r="85" spans="1:12">
      <c r="A85" s="5"/>
      <c r="B85" s="7" t="s">
        <v>55</v>
      </c>
      <c r="C85" s="7" t="s">
        <v>53</v>
      </c>
      <c r="D85" s="7" t="s">
        <v>67</v>
      </c>
      <c r="E85" s="8">
        <v>1</v>
      </c>
      <c r="F85" s="9">
        <v>500000</v>
      </c>
      <c r="G85" s="9">
        <f>E85*F85</f>
        <v>500000</v>
      </c>
      <c r="H85" s="9"/>
      <c r="I85" s="9"/>
      <c r="J85" s="9"/>
      <c r="K85" s="9"/>
      <c r="L85" s="7"/>
    </row>
    <row r="86" spans="1:12">
      <c r="A86" s="5"/>
      <c r="B86" s="7"/>
      <c r="C86" s="7"/>
      <c r="D86" s="7"/>
      <c r="E86" s="8"/>
      <c r="F86" s="9"/>
      <c r="G86" s="9"/>
      <c r="H86" s="9"/>
      <c r="I86" s="9"/>
      <c r="J86" s="9"/>
      <c r="K86" s="9"/>
      <c r="L86" s="7"/>
    </row>
    <row r="87" spans="1:12">
      <c r="A87" s="12"/>
      <c r="B87" s="13" t="s">
        <v>42</v>
      </c>
      <c r="C87" s="13"/>
      <c r="D87" s="13"/>
      <c r="E87" s="14"/>
      <c r="F87" s="15"/>
      <c r="G87" s="15">
        <f>SUM(G81:G85)</f>
        <v>1107508</v>
      </c>
      <c r="H87" s="15"/>
      <c r="I87" s="15"/>
      <c r="J87" s="15"/>
      <c r="K87" s="15"/>
      <c r="L87" s="13"/>
    </row>
    <row r="88" spans="1:12">
      <c r="A88" s="5"/>
      <c r="B88" s="7"/>
      <c r="C88" s="7"/>
      <c r="D88" s="7"/>
      <c r="E88" s="8"/>
      <c r="F88" s="9"/>
      <c r="G88" s="9"/>
      <c r="H88" s="9"/>
      <c r="I88" s="9"/>
      <c r="J88" s="9"/>
      <c r="K88" s="9"/>
      <c r="L88" s="7"/>
    </row>
    <row r="89" spans="1:12">
      <c r="A89" s="5"/>
      <c r="B89" s="7" t="s">
        <v>69</v>
      </c>
      <c r="C89" s="7"/>
      <c r="D89" s="7"/>
      <c r="E89" s="8"/>
      <c r="F89" s="9"/>
      <c r="G89" s="9">
        <f>G14+G23+G32+G44+G53+G61+G73+G81+G87</f>
        <v>4996346</v>
      </c>
      <c r="H89" s="9"/>
      <c r="I89" s="9">
        <f>I14+I23+I32+I44+I53+I61+I73+I81+I87</f>
        <v>10010886</v>
      </c>
      <c r="J89" s="9"/>
      <c r="K89" s="9"/>
      <c r="L89" s="7"/>
    </row>
  </sheetData>
  <mergeCells count="10">
    <mergeCell ref="A1:L1"/>
    <mergeCell ref="A3:L3"/>
    <mergeCell ref="A4:A5"/>
    <mergeCell ref="B4:B5"/>
    <mergeCell ref="C4:C5"/>
    <mergeCell ref="D4:D5"/>
    <mergeCell ref="E4:E5"/>
    <mergeCell ref="F4:G4"/>
    <mergeCell ref="H4:I4"/>
    <mergeCell ref="J4:K4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topLeftCell="A28" zoomScaleNormal="100" zoomScaleSheetLayoutView="100" workbookViewId="0">
      <selection activeCell="F11" sqref="F11"/>
    </sheetView>
  </sheetViews>
  <sheetFormatPr defaultRowHeight="16.5"/>
  <cols>
    <col min="1" max="1" width="7.25" style="4" customWidth="1"/>
    <col min="2" max="2" width="17.75" style="1" bestFit="1" customWidth="1"/>
    <col min="3" max="3" width="19.875" style="1" customWidth="1"/>
    <col min="4" max="4" width="4.5" style="1" bestFit="1" customWidth="1"/>
    <col min="5" max="5" width="7.875" style="3" customWidth="1"/>
    <col min="6" max="11" width="9.125" style="2" customWidth="1"/>
    <col min="12" max="12" width="6" style="1" customWidth="1"/>
  </cols>
  <sheetData>
    <row r="1" spans="1:12" ht="26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>
      <c r="A3" s="31" t="s">
        <v>71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>
      <c r="A4" s="32" t="s">
        <v>3</v>
      </c>
      <c r="B4" s="32" t="s">
        <v>4</v>
      </c>
      <c r="C4" s="32" t="s">
        <v>5</v>
      </c>
      <c r="D4" s="32" t="s">
        <v>6</v>
      </c>
      <c r="E4" s="34" t="s">
        <v>7</v>
      </c>
      <c r="F4" s="36" t="s">
        <v>8</v>
      </c>
      <c r="G4" s="37"/>
      <c r="H4" s="36" t="s">
        <v>9</v>
      </c>
      <c r="I4" s="37"/>
      <c r="J4" s="36" t="s">
        <v>10</v>
      </c>
      <c r="K4" s="37"/>
      <c r="L4" s="5" t="s">
        <v>11</v>
      </c>
    </row>
    <row r="5" spans="1:12">
      <c r="A5" s="33"/>
      <c r="B5" s="33"/>
      <c r="C5" s="33"/>
      <c r="D5" s="33"/>
      <c r="E5" s="35"/>
      <c r="F5" s="6" t="s">
        <v>12</v>
      </c>
      <c r="G5" s="6" t="s">
        <v>13</v>
      </c>
      <c r="H5" s="6" t="s">
        <v>12</v>
      </c>
      <c r="I5" s="6" t="s">
        <v>13</v>
      </c>
      <c r="J5" s="6" t="s">
        <v>12</v>
      </c>
      <c r="K5" s="6" t="s">
        <v>13</v>
      </c>
      <c r="L5" s="5"/>
    </row>
    <row r="6" spans="1:12">
      <c r="A6" s="5"/>
      <c r="B6" s="7"/>
      <c r="C6" s="7"/>
      <c r="D6" s="7"/>
      <c r="E6" s="8"/>
      <c r="F6" s="9"/>
      <c r="G6" s="9"/>
      <c r="H6" s="9"/>
      <c r="I6" s="9"/>
      <c r="J6" s="9"/>
      <c r="K6" s="9"/>
      <c r="L6" s="7"/>
    </row>
    <row r="7" spans="1:12">
      <c r="A7" s="5"/>
      <c r="B7" s="7" t="s">
        <v>72</v>
      </c>
      <c r="C7" s="7"/>
      <c r="D7" s="7"/>
      <c r="E7" s="8"/>
      <c r="F7" s="9"/>
      <c r="G7" s="9"/>
      <c r="H7" s="9"/>
      <c r="I7" s="9"/>
      <c r="J7" s="9"/>
      <c r="K7" s="9"/>
      <c r="L7" s="7"/>
    </row>
    <row r="8" spans="1:12">
      <c r="A8" s="5">
        <v>1</v>
      </c>
      <c r="B8" s="7" t="s">
        <v>73</v>
      </c>
      <c r="C8" s="7"/>
      <c r="D8" s="10"/>
      <c r="E8" s="8"/>
      <c r="F8" s="9"/>
      <c r="G8" s="9"/>
      <c r="H8" s="9"/>
      <c r="I8" s="9"/>
      <c r="J8" s="9"/>
      <c r="K8" s="9"/>
      <c r="L8" s="7"/>
    </row>
    <row r="9" spans="1:12">
      <c r="A9" s="5"/>
      <c r="B9" s="7" t="s">
        <v>76</v>
      </c>
      <c r="C9" s="7" t="s">
        <v>80</v>
      </c>
      <c r="D9" s="10" t="s">
        <v>65</v>
      </c>
      <c r="E9" s="8">
        <v>1.2</v>
      </c>
      <c r="F9" s="9">
        <v>34000</v>
      </c>
      <c r="G9" s="9">
        <f>E9*F9</f>
        <v>40800</v>
      </c>
      <c r="H9" s="9"/>
      <c r="I9" s="9"/>
      <c r="J9" s="9"/>
      <c r="K9" s="9"/>
      <c r="L9" s="7"/>
    </row>
    <row r="10" spans="1:12">
      <c r="A10" s="5"/>
      <c r="B10" s="7" t="s">
        <v>74</v>
      </c>
      <c r="C10" s="7" t="s">
        <v>77</v>
      </c>
      <c r="D10" s="10" t="s">
        <v>79</v>
      </c>
      <c r="E10" s="8">
        <v>5</v>
      </c>
      <c r="F10" s="9">
        <v>40000</v>
      </c>
      <c r="G10" s="9">
        <f t="shared" ref="G10:G11" si="0">E10*F10</f>
        <v>200000</v>
      </c>
      <c r="H10" s="9"/>
      <c r="I10" s="9"/>
      <c r="J10" s="9"/>
      <c r="K10" s="9"/>
      <c r="L10" s="7"/>
    </row>
    <row r="11" spans="1:12">
      <c r="A11" s="5"/>
      <c r="B11" s="7" t="s">
        <v>75</v>
      </c>
      <c r="C11" s="7" t="s">
        <v>78</v>
      </c>
      <c r="D11" s="10" t="s">
        <v>79</v>
      </c>
      <c r="E11" s="8">
        <v>9</v>
      </c>
      <c r="F11" s="9">
        <v>20000</v>
      </c>
      <c r="G11" s="9">
        <f t="shared" si="0"/>
        <v>180000</v>
      </c>
      <c r="H11" s="9"/>
      <c r="I11" s="9"/>
      <c r="J11" s="9"/>
      <c r="K11" s="9"/>
      <c r="L11" s="7"/>
    </row>
    <row r="12" spans="1:12">
      <c r="A12" s="5"/>
      <c r="B12" s="7"/>
      <c r="C12" s="7"/>
      <c r="D12" s="7"/>
      <c r="E12" s="8"/>
      <c r="F12" s="9"/>
      <c r="G12" s="9"/>
      <c r="H12" s="9"/>
      <c r="I12" s="9"/>
      <c r="J12" s="9"/>
      <c r="K12" s="9"/>
      <c r="L12" s="7"/>
    </row>
    <row r="13" spans="1:12">
      <c r="A13" s="12"/>
      <c r="B13" s="13" t="s">
        <v>27</v>
      </c>
      <c r="C13" s="13"/>
      <c r="D13" s="13"/>
      <c r="E13" s="14"/>
      <c r="F13" s="15"/>
      <c r="G13" s="15">
        <f>SUM(G9:G11)</f>
        <v>420800</v>
      </c>
      <c r="H13" s="15"/>
      <c r="I13" s="15">
        <f>SUM(I9:I11)</f>
        <v>0</v>
      </c>
      <c r="J13" s="15"/>
      <c r="K13" s="15"/>
      <c r="L13" s="13"/>
    </row>
    <row r="14" spans="1:12">
      <c r="A14" s="5"/>
      <c r="B14" s="7"/>
      <c r="C14" s="7"/>
      <c r="D14" s="7"/>
      <c r="E14" s="8"/>
      <c r="F14" s="9"/>
      <c r="G14" s="9"/>
      <c r="H14" s="9"/>
      <c r="I14" s="9"/>
      <c r="J14" s="9"/>
      <c r="K14" s="9"/>
      <c r="L14" s="7"/>
    </row>
    <row r="15" spans="1:12">
      <c r="A15" s="5">
        <v>2</v>
      </c>
      <c r="B15" s="7" t="s">
        <v>81</v>
      </c>
      <c r="C15" s="7"/>
      <c r="D15" s="7"/>
      <c r="E15" s="8"/>
      <c r="F15" s="9"/>
      <c r="G15" s="9"/>
      <c r="H15" s="9"/>
      <c r="I15" s="9"/>
      <c r="J15" s="9"/>
      <c r="K15" s="9"/>
      <c r="L15" s="7"/>
    </row>
    <row r="16" spans="1:12">
      <c r="A16" s="5"/>
      <c r="B16" s="7" t="s">
        <v>82</v>
      </c>
      <c r="C16" s="7" t="s">
        <v>83</v>
      </c>
      <c r="D16" s="10" t="s">
        <v>65</v>
      </c>
      <c r="E16" s="8">
        <v>2.4</v>
      </c>
      <c r="F16" s="9">
        <v>30000</v>
      </c>
      <c r="G16" s="9">
        <f>E16*F16</f>
        <v>72000</v>
      </c>
      <c r="H16" s="9"/>
      <c r="I16" s="9"/>
      <c r="J16" s="9"/>
      <c r="K16" s="9"/>
      <c r="L16" s="7"/>
    </row>
    <row r="17" spans="1:12">
      <c r="A17" s="5"/>
      <c r="B17" s="7" t="s">
        <v>84</v>
      </c>
      <c r="C17" s="7" t="s">
        <v>83</v>
      </c>
      <c r="D17" s="10" t="s">
        <v>65</v>
      </c>
      <c r="E17" s="8">
        <v>2.4</v>
      </c>
      <c r="F17" s="9">
        <v>10000</v>
      </c>
      <c r="G17" s="9">
        <f>E17*F17</f>
        <v>24000</v>
      </c>
      <c r="H17" s="9"/>
      <c r="I17" s="9"/>
      <c r="J17" s="9"/>
      <c r="K17" s="9"/>
      <c r="L17" s="7"/>
    </row>
    <row r="18" spans="1:12">
      <c r="A18" s="5"/>
      <c r="B18" s="7" t="s">
        <v>85</v>
      </c>
      <c r="C18" s="7" t="s">
        <v>83</v>
      </c>
      <c r="D18" s="10" t="s">
        <v>65</v>
      </c>
      <c r="E18" s="8">
        <v>2.4</v>
      </c>
      <c r="F18" s="9">
        <v>400</v>
      </c>
      <c r="G18" s="9">
        <f>E18*F18</f>
        <v>960</v>
      </c>
      <c r="H18" s="9">
        <v>17000</v>
      </c>
      <c r="I18" s="9">
        <f t="shared" ref="I18" si="1">E18*H18</f>
        <v>40800</v>
      </c>
      <c r="J18" s="9"/>
      <c r="K18" s="9"/>
      <c r="L18" s="7"/>
    </row>
    <row r="19" spans="1:12">
      <c r="A19" s="5"/>
      <c r="B19" s="7" t="s">
        <v>86</v>
      </c>
      <c r="C19" s="7" t="s">
        <v>87</v>
      </c>
      <c r="D19" s="10" t="s">
        <v>67</v>
      </c>
      <c r="E19" s="8">
        <v>2</v>
      </c>
      <c r="F19" s="9">
        <v>70000</v>
      </c>
      <c r="G19" s="9">
        <f>E19*F19</f>
        <v>140000</v>
      </c>
      <c r="H19" s="9"/>
      <c r="I19" s="9"/>
      <c r="J19" s="9"/>
      <c r="K19" s="9"/>
      <c r="L19" s="7"/>
    </row>
    <row r="20" spans="1:12">
      <c r="A20" s="5"/>
      <c r="B20" s="7"/>
      <c r="C20" s="7"/>
      <c r="D20" s="7"/>
      <c r="E20" s="8"/>
      <c r="F20" s="9"/>
      <c r="G20" s="9"/>
      <c r="H20" s="9"/>
      <c r="I20" s="9"/>
      <c r="J20" s="9"/>
      <c r="K20" s="9"/>
      <c r="L20" s="7"/>
    </row>
    <row r="21" spans="1:12">
      <c r="A21" s="12"/>
      <c r="B21" s="13" t="s">
        <v>27</v>
      </c>
      <c r="C21" s="13"/>
      <c r="D21" s="13"/>
      <c r="E21" s="14"/>
      <c r="F21" s="15"/>
      <c r="G21" s="15">
        <f>SUM(G16:G19)</f>
        <v>236960</v>
      </c>
      <c r="H21" s="15"/>
      <c r="I21" s="15">
        <f>SUM(I16:I19)</f>
        <v>40800</v>
      </c>
      <c r="J21" s="15"/>
      <c r="K21" s="15"/>
      <c r="L21" s="13"/>
    </row>
    <row r="22" spans="1:12">
      <c r="A22" s="5"/>
      <c r="B22" s="7"/>
      <c r="C22" s="7"/>
      <c r="D22" s="7"/>
      <c r="E22" s="8"/>
      <c r="F22" s="9"/>
      <c r="G22" s="9"/>
      <c r="H22" s="9"/>
      <c r="I22" s="9"/>
      <c r="J22" s="9"/>
      <c r="K22" s="9"/>
      <c r="L22" s="7"/>
    </row>
    <row r="23" spans="1:12">
      <c r="A23" s="5">
        <v>3</v>
      </c>
      <c r="B23" s="7" t="s">
        <v>88</v>
      </c>
      <c r="C23" s="7"/>
      <c r="D23" s="7"/>
      <c r="E23" s="8"/>
      <c r="F23" s="9"/>
      <c r="G23" s="9"/>
      <c r="H23" s="9"/>
      <c r="I23" s="9"/>
      <c r="J23" s="9"/>
      <c r="K23" s="9"/>
      <c r="L23" s="7"/>
    </row>
    <row r="24" spans="1:12">
      <c r="A24" s="5"/>
      <c r="B24" s="7" t="s">
        <v>89</v>
      </c>
      <c r="C24" s="7" t="s">
        <v>90</v>
      </c>
      <c r="D24" s="10" t="s">
        <v>65</v>
      </c>
      <c r="E24" s="8">
        <v>0.1</v>
      </c>
      <c r="F24" s="9">
        <v>40000</v>
      </c>
      <c r="G24" s="9">
        <f>E24*F24</f>
        <v>4000</v>
      </c>
      <c r="H24" s="9"/>
      <c r="I24" s="9"/>
      <c r="J24" s="9"/>
      <c r="K24" s="9"/>
      <c r="L24" s="7"/>
    </row>
    <row r="25" spans="1:12">
      <c r="A25" s="5"/>
      <c r="B25" s="7"/>
      <c r="C25" s="7"/>
      <c r="D25" s="7"/>
      <c r="E25" s="8"/>
      <c r="F25" s="9"/>
      <c r="G25" s="9"/>
      <c r="H25" s="9"/>
      <c r="I25" s="9"/>
      <c r="J25" s="9"/>
      <c r="K25" s="9"/>
      <c r="L25" s="7"/>
    </row>
    <row r="26" spans="1:12">
      <c r="A26" s="12"/>
      <c r="B26" s="13" t="s">
        <v>27</v>
      </c>
      <c r="C26" s="13"/>
      <c r="D26" s="13"/>
      <c r="E26" s="14"/>
      <c r="F26" s="15"/>
      <c r="G26" s="15">
        <f>SUM(G24:G24)</f>
        <v>4000</v>
      </c>
      <c r="H26" s="15"/>
      <c r="I26" s="15">
        <f>SUM(I24:I24)</f>
        <v>0</v>
      </c>
      <c r="J26" s="15"/>
      <c r="K26" s="15"/>
      <c r="L26" s="13"/>
    </row>
    <row r="27" spans="1:12">
      <c r="A27" s="5"/>
      <c r="B27" s="7"/>
      <c r="C27" s="7"/>
      <c r="D27" s="7"/>
      <c r="E27" s="8"/>
      <c r="F27" s="9"/>
      <c r="G27" s="9"/>
      <c r="H27" s="9"/>
      <c r="I27" s="9"/>
      <c r="J27" s="9"/>
      <c r="K27" s="9"/>
      <c r="L27" s="7"/>
    </row>
    <row r="28" spans="1:12">
      <c r="A28" s="5">
        <v>4</v>
      </c>
      <c r="B28" s="7" t="s">
        <v>47</v>
      </c>
      <c r="C28" s="7"/>
      <c r="D28" s="7"/>
      <c r="E28" s="8"/>
      <c r="F28" s="9"/>
      <c r="G28" s="9"/>
      <c r="H28" s="9"/>
      <c r="I28" s="9"/>
      <c r="J28" s="9"/>
      <c r="K28" s="9"/>
      <c r="L28" s="7"/>
    </row>
    <row r="29" spans="1:12">
      <c r="A29" s="5"/>
      <c r="B29" s="7" t="s">
        <v>82</v>
      </c>
      <c r="C29" s="7" t="s">
        <v>91</v>
      </c>
      <c r="D29" s="10" t="s">
        <v>65</v>
      </c>
      <c r="E29" s="8">
        <v>0.1</v>
      </c>
      <c r="F29" s="9">
        <v>30000</v>
      </c>
      <c r="G29" s="9">
        <f>E29*F29</f>
        <v>3000</v>
      </c>
      <c r="H29" s="9"/>
      <c r="I29" s="9"/>
      <c r="J29" s="9"/>
      <c r="K29" s="9"/>
      <c r="L29" s="7"/>
    </row>
    <row r="30" spans="1:12">
      <c r="A30" s="5"/>
      <c r="B30" s="7" t="s">
        <v>84</v>
      </c>
      <c r="C30" s="7" t="s">
        <v>91</v>
      </c>
      <c r="D30" s="10" t="s">
        <v>65</v>
      </c>
      <c r="E30" s="8">
        <v>0.1</v>
      </c>
      <c r="F30" s="9">
        <v>10000</v>
      </c>
      <c r="G30" s="9">
        <f>E30*F30</f>
        <v>1000</v>
      </c>
      <c r="H30" s="9"/>
      <c r="I30" s="9"/>
      <c r="J30" s="9"/>
      <c r="K30" s="9"/>
      <c r="L30" s="7"/>
    </row>
    <row r="31" spans="1:12">
      <c r="A31" s="5"/>
      <c r="B31" s="7" t="s">
        <v>85</v>
      </c>
      <c r="C31" s="7" t="s">
        <v>91</v>
      </c>
      <c r="D31" s="10" t="s">
        <v>65</v>
      </c>
      <c r="E31" s="8">
        <v>0.1</v>
      </c>
      <c r="F31" s="9">
        <v>400</v>
      </c>
      <c r="G31" s="9">
        <f>E31*F31</f>
        <v>40</v>
      </c>
      <c r="H31" s="9">
        <v>17000</v>
      </c>
      <c r="I31" s="9">
        <f t="shared" ref="I31" si="2">E31*H31</f>
        <v>1700</v>
      </c>
      <c r="J31" s="9"/>
      <c r="K31" s="9"/>
      <c r="L31" s="7"/>
    </row>
    <row r="32" spans="1:12">
      <c r="A32" s="5"/>
      <c r="B32" s="7"/>
      <c r="C32" s="7"/>
      <c r="D32" s="10"/>
      <c r="E32" s="8"/>
      <c r="F32" s="9"/>
      <c r="G32" s="9"/>
      <c r="H32" s="9"/>
      <c r="I32" s="9"/>
      <c r="J32" s="9"/>
      <c r="K32" s="9"/>
      <c r="L32" s="7"/>
    </row>
    <row r="33" spans="1:12">
      <c r="A33" s="12"/>
      <c r="B33" s="13" t="s">
        <v>27</v>
      </c>
      <c r="C33" s="13"/>
      <c r="D33" s="13"/>
      <c r="E33" s="14"/>
      <c r="F33" s="15"/>
      <c r="G33" s="15">
        <f>SUM(G29:G32)</f>
        <v>4040</v>
      </c>
      <c r="H33" s="15"/>
      <c r="I33" s="15">
        <f>SUM(I29:I32)</f>
        <v>1700</v>
      </c>
      <c r="J33" s="15"/>
      <c r="K33" s="15"/>
      <c r="L33" s="13"/>
    </row>
    <row r="34" spans="1:12">
      <c r="A34" s="5"/>
      <c r="B34" s="7"/>
      <c r="C34" s="7"/>
      <c r="D34" s="7"/>
      <c r="E34" s="8"/>
      <c r="F34" s="9"/>
      <c r="G34" s="9"/>
      <c r="H34" s="9"/>
      <c r="I34" s="9"/>
      <c r="J34" s="9"/>
      <c r="K34" s="9"/>
      <c r="L34" s="7"/>
    </row>
    <row r="35" spans="1:12">
      <c r="A35" s="5">
        <v>5</v>
      </c>
      <c r="B35" s="7" t="s">
        <v>35</v>
      </c>
      <c r="C35" s="7"/>
      <c r="D35" s="7"/>
      <c r="E35" s="8"/>
      <c r="F35" s="9"/>
      <c r="G35" s="9"/>
      <c r="H35" s="9"/>
      <c r="I35" s="9"/>
      <c r="J35" s="9"/>
      <c r="K35" s="9"/>
      <c r="L35" s="7"/>
    </row>
    <row r="36" spans="1:12">
      <c r="A36" s="5"/>
      <c r="B36" s="7" t="s">
        <v>92</v>
      </c>
      <c r="C36" s="7" t="s">
        <v>87</v>
      </c>
      <c r="D36" s="10" t="s">
        <v>67</v>
      </c>
      <c r="E36" s="8">
        <v>2</v>
      </c>
      <c r="F36" s="9">
        <v>120000</v>
      </c>
      <c r="G36" s="9">
        <f>E36*F36</f>
        <v>240000</v>
      </c>
      <c r="H36" s="9"/>
      <c r="I36" s="9"/>
      <c r="J36" s="9"/>
      <c r="K36" s="9"/>
      <c r="L36" s="7"/>
    </row>
    <row r="37" spans="1:12">
      <c r="A37" s="5"/>
      <c r="B37" s="7" t="s">
        <v>89</v>
      </c>
      <c r="C37" s="7" t="s">
        <v>97</v>
      </c>
      <c r="D37" s="10" t="s">
        <v>65</v>
      </c>
      <c r="E37" s="8">
        <v>1</v>
      </c>
      <c r="F37" s="9">
        <v>40000</v>
      </c>
      <c r="G37" s="9">
        <f>E37*F37</f>
        <v>40000</v>
      </c>
      <c r="H37" s="9"/>
      <c r="I37" s="9"/>
      <c r="J37" s="9"/>
      <c r="K37" s="9"/>
      <c r="L37" s="7"/>
    </row>
    <row r="38" spans="1:12">
      <c r="A38" s="5"/>
      <c r="B38" s="7"/>
      <c r="C38" s="7"/>
      <c r="D38" s="7"/>
      <c r="E38" s="8"/>
      <c r="F38" s="9"/>
      <c r="G38" s="9"/>
      <c r="H38" s="9"/>
      <c r="I38" s="9"/>
      <c r="J38" s="9"/>
      <c r="K38" s="9"/>
      <c r="L38" s="7"/>
    </row>
    <row r="39" spans="1:12">
      <c r="A39" s="12"/>
      <c r="B39" s="13" t="s">
        <v>42</v>
      </c>
      <c r="C39" s="13"/>
      <c r="D39" s="13"/>
      <c r="E39" s="14"/>
      <c r="F39" s="15"/>
      <c r="G39" s="15">
        <f>SUM(G36:G37)</f>
        <v>280000</v>
      </c>
      <c r="H39" s="15"/>
      <c r="I39" s="15">
        <f>SUM(I36:I37)</f>
        <v>0</v>
      </c>
      <c r="J39" s="15"/>
      <c r="K39" s="15"/>
      <c r="L39" s="13"/>
    </row>
    <row r="40" spans="1:12">
      <c r="A40" s="5"/>
      <c r="B40" s="7"/>
      <c r="C40" s="7"/>
      <c r="D40" s="7"/>
      <c r="E40" s="8"/>
      <c r="F40" s="9"/>
      <c r="G40" s="9"/>
      <c r="H40" s="9"/>
      <c r="I40" s="9"/>
      <c r="J40" s="9"/>
      <c r="K40" s="9"/>
      <c r="L40" s="7"/>
    </row>
    <row r="41" spans="1:12">
      <c r="A41" s="5">
        <v>6</v>
      </c>
      <c r="B41" s="7" t="s">
        <v>49</v>
      </c>
      <c r="C41" s="7"/>
      <c r="D41" s="7"/>
      <c r="E41" s="8"/>
      <c r="F41" s="9"/>
      <c r="G41" s="9"/>
      <c r="H41" s="9"/>
      <c r="I41" s="9"/>
      <c r="J41" s="9"/>
      <c r="K41" s="9"/>
      <c r="L41" s="7"/>
    </row>
    <row r="42" spans="1:12">
      <c r="A42" s="5"/>
      <c r="B42" s="7" t="s">
        <v>89</v>
      </c>
      <c r="C42" s="7"/>
      <c r="D42" s="10" t="s">
        <v>65</v>
      </c>
      <c r="E42" s="8">
        <v>1</v>
      </c>
      <c r="F42" s="9">
        <v>40000</v>
      </c>
      <c r="G42" s="9">
        <f>E42*F42</f>
        <v>40000</v>
      </c>
      <c r="H42" s="9"/>
      <c r="I42" s="9"/>
      <c r="J42" s="9"/>
      <c r="K42" s="9"/>
      <c r="L42" s="7"/>
    </row>
    <row r="43" spans="1:12">
      <c r="A43" s="5"/>
      <c r="B43" s="7" t="s">
        <v>92</v>
      </c>
      <c r="C43" s="7" t="s">
        <v>87</v>
      </c>
      <c r="D43" s="10" t="s">
        <v>67</v>
      </c>
      <c r="E43" s="8">
        <v>2</v>
      </c>
      <c r="F43" s="9">
        <v>50000</v>
      </c>
      <c r="G43" s="9">
        <f>E43*F43</f>
        <v>100000</v>
      </c>
      <c r="H43" s="9"/>
      <c r="I43" s="9"/>
      <c r="J43" s="9"/>
      <c r="K43" s="9"/>
      <c r="L43" s="7"/>
    </row>
    <row r="44" spans="1:12">
      <c r="A44" s="5"/>
      <c r="B44" s="7"/>
      <c r="C44" s="7"/>
      <c r="D44" s="7"/>
      <c r="E44" s="8"/>
      <c r="F44" s="9"/>
      <c r="G44" s="9"/>
      <c r="H44" s="9"/>
      <c r="I44" s="9"/>
      <c r="J44" s="9"/>
      <c r="K44" s="9"/>
      <c r="L44" s="7"/>
    </row>
    <row r="45" spans="1:12">
      <c r="A45" s="12"/>
      <c r="B45" s="13" t="s">
        <v>42</v>
      </c>
      <c r="C45" s="13"/>
      <c r="D45" s="13"/>
      <c r="E45" s="14"/>
      <c r="F45" s="15"/>
      <c r="G45" s="15">
        <f>SUM(G41:G43)</f>
        <v>140000</v>
      </c>
      <c r="H45" s="15"/>
      <c r="I45" s="15">
        <f>SUM(I41:I43)</f>
        <v>0</v>
      </c>
      <c r="J45" s="15"/>
      <c r="K45" s="15"/>
      <c r="L45" s="13"/>
    </row>
    <row r="46" spans="1:12">
      <c r="A46" s="16"/>
      <c r="B46" s="17"/>
      <c r="C46" s="17"/>
      <c r="D46" s="17"/>
      <c r="E46" s="18"/>
      <c r="F46" s="19"/>
      <c r="G46" s="19"/>
      <c r="H46" s="19"/>
      <c r="I46" s="19"/>
      <c r="J46" s="19"/>
      <c r="K46" s="19"/>
      <c r="L46" s="17"/>
    </row>
    <row r="47" spans="1:12">
      <c r="A47" s="16">
        <v>7</v>
      </c>
      <c r="B47" s="17" t="s">
        <v>93</v>
      </c>
      <c r="C47" s="17"/>
      <c r="D47" s="17"/>
      <c r="E47" s="18"/>
      <c r="F47" s="19"/>
      <c r="G47" s="19"/>
      <c r="H47" s="19"/>
      <c r="I47" s="19"/>
      <c r="J47" s="19"/>
      <c r="K47" s="19"/>
      <c r="L47" s="17"/>
    </row>
    <row r="48" spans="1:12">
      <c r="A48" s="16"/>
      <c r="B48" s="7" t="s">
        <v>82</v>
      </c>
      <c r="C48" s="7" t="s">
        <v>94</v>
      </c>
      <c r="D48" s="10" t="s">
        <v>65</v>
      </c>
      <c r="E48" s="8">
        <v>29.7</v>
      </c>
      <c r="F48" s="9">
        <v>30000</v>
      </c>
      <c r="G48" s="9">
        <f>E48*F48</f>
        <v>891000</v>
      </c>
      <c r="H48" s="9"/>
      <c r="I48" s="9"/>
      <c r="J48" s="19"/>
      <c r="K48" s="19"/>
      <c r="L48" s="17"/>
    </row>
    <row r="49" spans="1:12">
      <c r="A49" s="16"/>
      <c r="B49" s="7" t="s">
        <v>84</v>
      </c>
      <c r="C49" s="7" t="s">
        <v>94</v>
      </c>
      <c r="D49" s="10" t="s">
        <v>65</v>
      </c>
      <c r="E49" s="8">
        <v>29.7</v>
      </c>
      <c r="F49" s="9">
        <v>10000</v>
      </c>
      <c r="G49" s="9">
        <f>E49*F49</f>
        <v>297000</v>
      </c>
      <c r="H49" s="9"/>
      <c r="I49" s="9"/>
      <c r="J49" s="19"/>
      <c r="K49" s="19"/>
      <c r="L49" s="17"/>
    </row>
    <row r="50" spans="1:12">
      <c r="A50" s="16"/>
      <c r="B50" s="7" t="s">
        <v>85</v>
      </c>
      <c r="C50" s="7" t="s">
        <v>94</v>
      </c>
      <c r="D50" s="10" t="s">
        <v>65</v>
      </c>
      <c r="E50" s="8">
        <v>29.7</v>
      </c>
      <c r="F50" s="9">
        <v>400</v>
      </c>
      <c r="G50" s="9">
        <f>E50*F50</f>
        <v>11880</v>
      </c>
      <c r="H50" s="9">
        <v>17000</v>
      </c>
      <c r="I50" s="9">
        <f t="shared" ref="I50" si="3">E50*H50</f>
        <v>504900</v>
      </c>
      <c r="J50" s="19"/>
      <c r="K50" s="19"/>
      <c r="L50" s="17"/>
    </row>
    <row r="51" spans="1:12">
      <c r="A51" s="16"/>
      <c r="B51" s="17"/>
      <c r="C51" s="17"/>
      <c r="D51" s="17"/>
      <c r="E51" s="18"/>
      <c r="F51" s="19"/>
      <c r="G51" s="19"/>
      <c r="H51" s="19"/>
      <c r="I51" s="19"/>
      <c r="J51" s="19"/>
      <c r="K51" s="19"/>
      <c r="L51" s="17"/>
    </row>
    <row r="52" spans="1:12">
      <c r="A52" s="12"/>
      <c r="B52" s="13"/>
      <c r="C52" s="13"/>
      <c r="D52" s="13"/>
      <c r="E52" s="14"/>
      <c r="F52" s="15"/>
      <c r="G52" s="15">
        <f>SUM(G48:G50)</f>
        <v>1199880</v>
      </c>
      <c r="H52" s="15"/>
      <c r="I52" s="15">
        <f>SUM(I48:I50)</f>
        <v>504900</v>
      </c>
      <c r="J52" s="15"/>
      <c r="K52" s="15"/>
      <c r="L52" s="13"/>
    </row>
    <row r="53" spans="1:12">
      <c r="A53" s="16"/>
      <c r="B53" s="17"/>
      <c r="C53" s="17"/>
      <c r="D53" s="17"/>
      <c r="E53" s="18"/>
      <c r="F53" s="19"/>
      <c r="G53" s="19"/>
      <c r="H53" s="19"/>
      <c r="I53" s="19"/>
      <c r="J53" s="19"/>
      <c r="K53" s="19"/>
      <c r="L53" s="17"/>
    </row>
    <row r="54" spans="1:12">
      <c r="A54" s="16">
        <v>8</v>
      </c>
      <c r="B54" s="17" t="s">
        <v>95</v>
      </c>
      <c r="C54" s="17"/>
      <c r="D54" s="17"/>
      <c r="E54" s="18"/>
      <c r="F54" s="19"/>
      <c r="G54" s="19"/>
      <c r="H54" s="19"/>
      <c r="I54" s="19"/>
      <c r="J54" s="19"/>
      <c r="K54" s="19"/>
      <c r="L54" s="17"/>
    </row>
    <row r="55" spans="1:12">
      <c r="A55" s="16"/>
      <c r="B55" s="7" t="s">
        <v>82</v>
      </c>
      <c r="C55" s="7" t="s">
        <v>96</v>
      </c>
      <c r="D55" s="10" t="s">
        <v>65</v>
      </c>
      <c r="E55" s="8">
        <v>3.9</v>
      </c>
      <c r="F55" s="9">
        <v>30000</v>
      </c>
      <c r="G55" s="9">
        <f>E55*F55</f>
        <v>117000</v>
      </c>
      <c r="H55" s="19"/>
      <c r="I55" s="19"/>
      <c r="J55" s="19"/>
      <c r="K55" s="19"/>
      <c r="L55" s="17"/>
    </row>
    <row r="56" spans="1:12">
      <c r="A56" s="16"/>
      <c r="B56" s="7" t="s">
        <v>84</v>
      </c>
      <c r="C56" s="7" t="s">
        <v>96</v>
      </c>
      <c r="D56" s="10" t="s">
        <v>65</v>
      </c>
      <c r="E56" s="8">
        <v>3.9</v>
      </c>
      <c r="F56" s="9">
        <v>10000</v>
      </c>
      <c r="G56" s="9">
        <f>E56*F56</f>
        <v>39000</v>
      </c>
      <c r="H56" s="19"/>
      <c r="I56" s="19"/>
      <c r="J56" s="19"/>
      <c r="K56" s="19"/>
      <c r="L56" s="17"/>
    </row>
    <row r="57" spans="1:12">
      <c r="A57" s="16"/>
      <c r="B57" s="7" t="s">
        <v>89</v>
      </c>
      <c r="C57" s="7" t="s">
        <v>98</v>
      </c>
      <c r="D57" s="10" t="s">
        <v>65</v>
      </c>
      <c r="E57" s="8">
        <v>0.5</v>
      </c>
      <c r="F57" s="9">
        <v>40000</v>
      </c>
      <c r="G57" s="9">
        <f>E57*F57</f>
        <v>20000</v>
      </c>
      <c r="H57" s="19"/>
      <c r="I57" s="19"/>
      <c r="J57" s="19"/>
      <c r="K57" s="19"/>
      <c r="L57" s="17"/>
    </row>
    <row r="58" spans="1:12">
      <c r="A58" s="16"/>
      <c r="B58" s="7"/>
      <c r="C58" s="7"/>
      <c r="D58" s="10"/>
      <c r="E58" s="8"/>
      <c r="F58" s="9"/>
      <c r="G58" s="9"/>
      <c r="H58" s="19"/>
      <c r="I58" s="19"/>
      <c r="J58" s="19"/>
      <c r="K58" s="19"/>
      <c r="L58" s="17"/>
    </row>
    <row r="59" spans="1:12">
      <c r="A59" s="12"/>
      <c r="B59" s="13"/>
      <c r="C59" s="13"/>
      <c r="D59" s="13"/>
      <c r="E59" s="14"/>
      <c r="F59" s="15"/>
      <c r="G59" s="15">
        <f>SUM(G54:G56)</f>
        <v>156000</v>
      </c>
      <c r="H59" s="15"/>
      <c r="I59" s="15">
        <f>SUM(I54:I56)</f>
        <v>0</v>
      </c>
      <c r="J59" s="15"/>
      <c r="K59" s="15"/>
      <c r="L59" s="13"/>
    </row>
    <row r="60" spans="1:12">
      <c r="A60" s="5"/>
      <c r="B60" s="7"/>
      <c r="C60" s="7"/>
      <c r="D60" s="7"/>
      <c r="E60" s="8"/>
      <c r="F60" s="9"/>
      <c r="G60" s="9"/>
      <c r="H60" s="9"/>
      <c r="I60" s="9"/>
      <c r="J60" s="9"/>
      <c r="K60" s="9"/>
      <c r="L60" s="7"/>
    </row>
    <row r="61" spans="1:12">
      <c r="A61" s="5"/>
      <c r="B61" s="7" t="s">
        <v>69</v>
      </c>
      <c r="C61" s="7"/>
      <c r="D61" s="7"/>
      <c r="E61" s="8"/>
      <c r="F61" s="9"/>
      <c r="G61" s="9">
        <f>G13+G21+G26+G33+G39+G45+G52+G59</f>
        <v>2441680</v>
      </c>
      <c r="H61" s="9"/>
      <c r="I61" s="9">
        <f>I13+I21+I26+I33+I39+I45+I52+I59</f>
        <v>547400</v>
      </c>
      <c r="J61" s="9"/>
      <c r="K61" s="9"/>
      <c r="L61" s="7"/>
    </row>
  </sheetData>
  <mergeCells count="10">
    <mergeCell ref="A1:L1"/>
    <mergeCell ref="A3:L3"/>
    <mergeCell ref="A4:A5"/>
    <mergeCell ref="B4:B5"/>
    <mergeCell ref="C4:C5"/>
    <mergeCell ref="D4:D5"/>
    <mergeCell ref="E4:E5"/>
    <mergeCell ref="F4:G4"/>
    <mergeCell ref="H4:I4"/>
    <mergeCell ref="J4:K4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28" zoomScaleNormal="100" zoomScaleSheetLayoutView="100" workbookViewId="0">
      <selection activeCell="C26" sqref="C26"/>
    </sheetView>
  </sheetViews>
  <sheetFormatPr defaultRowHeight="16.5"/>
  <cols>
    <col min="1" max="1" width="7.25" style="4" customWidth="1"/>
    <col min="2" max="2" width="28.125" style="1" customWidth="1"/>
    <col min="3" max="3" width="21.75" style="1" customWidth="1"/>
    <col min="4" max="4" width="4.5" style="1" bestFit="1" customWidth="1"/>
    <col min="5" max="5" width="7.875" style="3" customWidth="1"/>
    <col min="6" max="7" width="15.125" style="2" customWidth="1"/>
    <col min="8" max="8" width="10.125" style="1" customWidth="1"/>
  </cols>
  <sheetData>
    <row r="1" spans="1:8" ht="26.25">
      <c r="A1" s="30" t="s">
        <v>0</v>
      </c>
      <c r="B1" s="30"/>
      <c r="C1" s="30"/>
      <c r="D1" s="30"/>
      <c r="E1" s="30"/>
      <c r="F1" s="30"/>
      <c r="G1" s="30"/>
      <c r="H1" s="30"/>
    </row>
    <row r="3" spans="1:8">
      <c r="A3" s="31" t="s">
        <v>99</v>
      </c>
      <c r="B3" s="31"/>
      <c r="C3" s="31"/>
      <c r="D3" s="31"/>
      <c r="E3" s="31"/>
      <c r="F3" s="31"/>
      <c r="G3" s="31"/>
      <c r="H3" s="31"/>
    </row>
    <row r="4" spans="1:8">
      <c r="A4" s="32" t="s">
        <v>3</v>
      </c>
      <c r="B4" s="32" t="s">
        <v>4</v>
      </c>
      <c r="C4" s="32" t="s">
        <v>5</v>
      </c>
      <c r="D4" s="32" t="s">
        <v>6</v>
      </c>
      <c r="E4" s="34" t="s">
        <v>7</v>
      </c>
      <c r="F4" s="36" t="s">
        <v>8</v>
      </c>
      <c r="G4" s="37"/>
      <c r="H4" s="5" t="s">
        <v>11</v>
      </c>
    </row>
    <row r="5" spans="1:8">
      <c r="A5" s="33"/>
      <c r="B5" s="33"/>
      <c r="C5" s="33"/>
      <c r="D5" s="33"/>
      <c r="E5" s="35"/>
      <c r="F5" s="6" t="s">
        <v>12</v>
      </c>
      <c r="G5" s="6" t="s">
        <v>13</v>
      </c>
      <c r="H5" s="5"/>
    </row>
    <row r="6" spans="1:8">
      <c r="A6" s="5"/>
      <c r="B6" s="7"/>
      <c r="C6" s="7"/>
      <c r="D6" s="7"/>
      <c r="E6" s="8"/>
      <c r="F6" s="9"/>
      <c r="G6" s="9"/>
      <c r="H6" s="7"/>
    </row>
    <row r="7" spans="1:8">
      <c r="A7" s="5">
        <v>1</v>
      </c>
      <c r="B7" s="7" t="s">
        <v>100</v>
      </c>
      <c r="C7" s="7"/>
      <c r="D7" s="7"/>
      <c r="E7" s="8"/>
      <c r="F7" s="9"/>
      <c r="G7" s="9"/>
      <c r="H7" s="7"/>
    </row>
    <row r="8" spans="1:8">
      <c r="A8" s="11" t="s">
        <v>112</v>
      </c>
      <c r="B8" s="7" t="s">
        <v>101</v>
      </c>
      <c r="C8" s="7"/>
      <c r="D8" s="10"/>
      <c r="E8" s="8"/>
      <c r="F8" s="9"/>
      <c r="G8" s="9"/>
      <c r="H8" s="7"/>
    </row>
    <row r="9" spans="1:8">
      <c r="A9" s="5"/>
      <c r="B9" s="7" t="s">
        <v>102</v>
      </c>
      <c r="C9" s="7" t="s">
        <v>105</v>
      </c>
      <c r="D9" s="10" t="s">
        <v>67</v>
      </c>
      <c r="E9" s="8">
        <v>1</v>
      </c>
      <c r="F9" s="9">
        <v>100000</v>
      </c>
      <c r="G9" s="9">
        <f>E9*F9</f>
        <v>100000</v>
      </c>
      <c r="H9" s="7"/>
    </row>
    <row r="10" spans="1:8">
      <c r="A10" s="5"/>
      <c r="B10" s="7" t="s">
        <v>103</v>
      </c>
      <c r="C10" s="7" t="s">
        <v>105</v>
      </c>
      <c r="D10" s="10" t="s">
        <v>67</v>
      </c>
      <c r="E10" s="8">
        <v>3</v>
      </c>
      <c r="F10" s="9">
        <v>200000</v>
      </c>
      <c r="G10" s="9">
        <f t="shared" ref="G10" si="0">E10*F10</f>
        <v>600000</v>
      </c>
      <c r="H10" s="7"/>
    </row>
    <row r="11" spans="1:8">
      <c r="A11" s="5"/>
      <c r="B11" s="7" t="s">
        <v>104</v>
      </c>
      <c r="C11" s="7" t="s">
        <v>105</v>
      </c>
      <c r="D11" s="10" t="s">
        <v>67</v>
      </c>
      <c r="E11" s="8">
        <v>1</v>
      </c>
      <c r="F11" s="9">
        <v>450000</v>
      </c>
      <c r="G11" s="9">
        <f t="shared" ref="G11:G13" si="1">E11*F11</f>
        <v>450000</v>
      </c>
      <c r="H11" s="7"/>
    </row>
    <row r="12" spans="1:8">
      <c r="A12" s="5"/>
      <c r="B12" s="7" t="s">
        <v>106</v>
      </c>
      <c r="C12" s="7" t="s">
        <v>105</v>
      </c>
      <c r="D12" s="10" t="s">
        <v>67</v>
      </c>
      <c r="E12" s="8">
        <v>1</v>
      </c>
      <c r="F12" s="9">
        <v>300000</v>
      </c>
      <c r="G12" s="9">
        <f t="shared" si="1"/>
        <v>300000</v>
      </c>
      <c r="H12" s="7"/>
    </row>
    <row r="13" spans="1:8">
      <c r="A13" s="5"/>
      <c r="B13" s="7" t="s">
        <v>107</v>
      </c>
      <c r="C13" s="7" t="s">
        <v>105</v>
      </c>
      <c r="D13" s="10" t="s">
        <v>67</v>
      </c>
      <c r="E13" s="8">
        <v>1</v>
      </c>
      <c r="F13" s="9">
        <v>32000</v>
      </c>
      <c r="G13" s="9">
        <f t="shared" si="1"/>
        <v>32000</v>
      </c>
      <c r="H13" s="7"/>
    </row>
    <row r="14" spans="1:8">
      <c r="A14" s="5"/>
      <c r="B14" s="7"/>
      <c r="C14" s="7"/>
      <c r="D14" s="7"/>
      <c r="E14" s="8"/>
      <c r="F14" s="9"/>
      <c r="G14" s="9"/>
      <c r="H14" s="7"/>
    </row>
    <row r="15" spans="1:8">
      <c r="A15" s="5" t="s">
        <v>113</v>
      </c>
      <c r="B15" s="7" t="s">
        <v>108</v>
      </c>
      <c r="C15" s="7"/>
      <c r="D15" s="7"/>
      <c r="E15" s="8"/>
      <c r="F15" s="9"/>
      <c r="G15" s="9"/>
      <c r="H15" s="7"/>
    </row>
    <row r="16" spans="1:8">
      <c r="A16" s="5"/>
      <c r="B16" s="7" t="s">
        <v>109</v>
      </c>
      <c r="C16" s="7" t="s">
        <v>110</v>
      </c>
      <c r="D16" s="10" t="s">
        <v>67</v>
      </c>
      <c r="E16" s="8">
        <v>3</v>
      </c>
      <c r="F16" s="9">
        <v>50000</v>
      </c>
      <c r="G16" s="9">
        <f>E16*F16</f>
        <v>150000</v>
      </c>
      <c r="H16" s="7"/>
    </row>
    <row r="17" spans="1:8">
      <c r="A17" s="5"/>
      <c r="B17" s="7" t="s">
        <v>104</v>
      </c>
      <c r="C17" s="7" t="s">
        <v>110</v>
      </c>
      <c r="D17" s="10" t="s">
        <v>67</v>
      </c>
      <c r="E17" s="8">
        <v>1</v>
      </c>
      <c r="F17" s="9">
        <v>200000</v>
      </c>
      <c r="G17" s="9">
        <f>E17*F17</f>
        <v>200000</v>
      </c>
      <c r="H17" s="7"/>
    </row>
    <row r="18" spans="1:8">
      <c r="A18" s="5"/>
      <c r="B18" s="7" t="s">
        <v>106</v>
      </c>
      <c r="C18" s="7" t="s">
        <v>110</v>
      </c>
      <c r="D18" s="10" t="s">
        <v>67</v>
      </c>
      <c r="E18" s="8">
        <v>1</v>
      </c>
      <c r="F18" s="9">
        <v>150000</v>
      </c>
      <c r="G18" s="9">
        <f>E18*F18</f>
        <v>150000</v>
      </c>
      <c r="H18" s="7"/>
    </row>
    <row r="19" spans="1:8">
      <c r="A19" s="5"/>
      <c r="B19" s="7" t="s">
        <v>107</v>
      </c>
      <c r="C19" s="7" t="s">
        <v>110</v>
      </c>
      <c r="D19" s="10" t="s">
        <v>67</v>
      </c>
      <c r="E19" s="8">
        <v>1</v>
      </c>
      <c r="F19" s="9">
        <v>32000</v>
      </c>
      <c r="G19" s="9">
        <f>E19*F19</f>
        <v>32000</v>
      </c>
      <c r="H19" s="7"/>
    </row>
    <row r="20" spans="1:8">
      <c r="A20" s="5"/>
      <c r="B20" s="7"/>
      <c r="C20" s="7"/>
      <c r="D20" s="7"/>
      <c r="E20" s="8"/>
      <c r="F20" s="9"/>
      <c r="G20" s="9"/>
      <c r="H20" s="7"/>
    </row>
    <row r="21" spans="1:8">
      <c r="A21" s="5" t="s">
        <v>114</v>
      </c>
      <c r="B21" s="7" t="s">
        <v>111</v>
      </c>
      <c r="C21" s="7"/>
      <c r="D21" s="7"/>
      <c r="E21" s="8"/>
      <c r="F21" s="9"/>
      <c r="G21" s="9"/>
      <c r="H21" s="7"/>
    </row>
    <row r="22" spans="1:8">
      <c r="A22" s="5"/>
      <c r="B22" s="7" t="s">
        <v>109</v>
      </c>
      <c r="C22" s="7" t="s">
        <v>115</v>
      </c>
      <c r="D22" s="10" t="s">
        <v>67</v>
      </c>
      <c r="E22" s="8">
        <v>3</v>
      </c>
      <c r="F22" s="9">
        <v>50000</v>
      </c>
      <c r="G22" s="9">
        <f>E22*F22</f>
        <v>150000</v>
      </c>
      <c r="H22" s="7"/>
    </row>
    <row r="23" spans="1:8">
      <c r="A23" s="5"/>
      <c r="B23" s="7" t="s">
        <v>104</v>
      </c>
      <c r="C23" s="7" t="s">
        <v>110</v>
      </c>
      <c r="D23" s="10" t="s">
        <v>67</v>
      </c>
      <c r="E23" s="8">
        <v>1</v>
      </c>
      <c r="F23" s="9">
        <v>200000</v>
      </c>
      <c r="G23" s="9">
        <f>E23*F23</f>
        <v>200000</v>
      </c>
      <c r="H23" s="7"/>
    </row>
    <row r="24" spans="1:8">
      <c r="A24" s="5"/>
      <c r="B24" s="7" t="s">
        <v>106</v>
      </c>
      <c r="C24" s="7" t="s">
        <v>110</v>
      </c>
      <c r="D24" s="10" t="s">
        <v>67</v>
      </c>
      <c r="E24" s="8">
        <v>1</v>
      </c>
      <c r="F24" s="9">
        <v>150000</v>
      </c>
      <c r="G24" s="9">
        <f>E24*F24</f>
        <v>150000</v>
      </c>
      <c r="H24" s="7"/>
    </row>
    <row r="25" spans="1:8">
      <c r="A25" s="5"/>
      <c r="B25" s="7" t="s">
        <v>107</v>
      </c>
      <c r="C25" s="7" t="s">
        <v>110</v>
      </c>
      <c r="D25" s="10" t="s">
        <v>67</v>
      </c>
      <c r="E25" s="8">
        <v>1</v>
      </c>
      <c r="F25" s="9">
        <v>32000</v>
      </c>
      <c r="G25" s="9">
        <f>E25*F25</f>
        <v>32000</v>
      </c>
      <c r="H25" s="7"/>
    </row>
    <row r="26" spans="1:8">
      <c r="A26" s="5"/>
      <c r="B26" s="7"/>
      <c r="C26" s="7"/>
      <c r="D26" s="10"/>
      <c r="E26" s="8"/>
      <c r="F26" s="9"/>
      <c r="G26" s="9"/>
      <c r="H26" s="7"/>
    </row>
    <row r="27" spans="1:8">
      <c r="A27" s="5" t="s">
        <v>146</v>
      </c>
      <c r="B27" s="7" t="s">
        <v>147</v>
      </c>
      <c r="C27" s="7"/>
      <c r="D27" s="10"/>
      <c r="E27" s="8"/>
      <c r="F27" s="9"/>
      <c r="G27" s="9"/>
      <c r="H27" s="7"/>
    </row>
    <row r="28" spans="1:8">
      <c r="A28" s="5"/>
      <c r="B28" s="7" t="s">
        <v>149</v>
      </c>
      <c r="C28" s="7" t="s">
        <v>148</v>
      </c>
      <c r="D28" s="10" t="s">
        <v>67</v>
      </c>
      <c r="E28" s="8">
        <v>8</v>
      </c>
      <c r="F28" s="9">
        <v>30000</v>
      </c>
      <c r="G28" s="9">
        <f>E28*F28</f>
        <v>240000</v>
      </c>
      <c r="H28" s="7"/>
    </row>
    <row r="29" spans="1:8">
      <c r="A29" s="5"/>
      <c r="B29" s="7" t="s">
        <v>151</v>
      </c>
      <c r="C29" s="7" t="s">
        <v>150</v>
      </c>
      <c r="D29" s="10" t="s">
        <v>129</v>
      </c>
      <c r="E29" s="8">
        <v>1</v>
      </c>
      <c r="F29" s="9">
        <v>240000</v>
      </c>
      <c r="G29" s="9">
        <f>E29*F29</f>
        <v>240000</v>
      </c>
      <c r="H29" s="7"/>
    </row>
    <row r="30" spans="1:8">
      <c r="A30" s="5"/>
      <c r="B30" s="7"/>
      <c r="C30" s="7"/>
      <c r="D30" s="7"/>
      <c r="E30" s="8"/>
      <c r="F30" s="9"/>
      <c r="G30" s="9"/>
      <c r="H30" s="7"/>
    </row>
    <row r="31" spans="1:8">
      <c r="A31" s="12"/>
      <c r="B31" s="13" t="s">
        <v>27</v>
      </c>
      <c r="C31" s="13"/>
      <c r="D31" s="13"/>
      <c r="E31" s="14"/>
      <c r="F31" s="15"/>
      <c r="G31" s="15">
        <f>SUM(G9:G25)</f>
        <v>2546000</v>
      </c>
      <c r="H31" s="13"/>
    </row>
    <row r="32" spans="1:8">
      <c r="A32" s="5"/>
      <c r="B32" s="7"/>
      <c r="C32" s="7"/>
      <c r="D32" s="7"/>
      <c r="E32" s="8"/>
      <c r="F32" s="9"/>
      <c r="G32" s="9"/>
      <c r="H32" s="7"/>
    </row>
    <row r="33" spans="1:8">
      <c r="A33" s="5">
        <v>2</v>
      </c>
      <c r="B33" s="7" t="s">
        <v>116</v>
      </c>
      <c r="C33" s="7"/>
      <c r="D33" s="7"/>
      <c r="E33" s="8"/>
      <c r="F33" s="9"/>
      <c r="G33" s="9"/>
      <c r="H33" s="7"/>
    </row>
    <row r="34" spans="1:8">
      <c r="A34" s="5"/>
      <c r="B34" s="7" t="s">
        <v>117</v>
      </c>
      <c r="C34" s="7" t="s">
        <v>118</v>
      </c>
      <c r="D34" s="10" t="s">
        <v>119</v>
      </c>
      <c r="E34" s="8">
        <v>24</v>
      </c>
      <c r="F34" s="9">
        <v>87000</v>
      </c>
      <c r="G34" s="9">
        <f>E34*F34</f>
        <v>2088000</v>
      </c>
      <c r="H34" s="7"/>
    </row>
    <row r="35" spans="1:8">
      <c r="A35" s="5"/>
      <c r="B35" s="7" t="s">
        <v>120</v>
      </c>
      <c r="C35" s="7"/>
      <c r="D35" s="10" t="s">
        <v>129</v>
      </c>
      <c r="E35" s="8">
        <v>0.1</v>
      </c>
      <c r="F35" s="9">
        <v>250000</v>
      </c>
      <c r="G35" s="9">
        <f t="shared" ref="G35:G44" si="2">E35*F35</f>
        <v>25000</v>
      </c>
      <c r="H35" s="7"/>
    </row>
    <row r="36" spans="1:8">
      <c r="A36" s="5"/>
      <c r="B36" s="7" t="s">
        <v>121</v>
      </c>
      <c r="C36" s="7"/>
      <c r="D36" s="10" t="s">
        <v>129</v>
      </c>
      <c r="E36" s="8">
        <v>0.1</v>
      </c>
      <c r="F36" s="9">
        <v>150000</v>
      </c>
      <c r="G36" s="9">
        <f t="shared" si="2"/>
        <v>15000</v>
      </c>
      <c r="H36" s="7"/>
    </row>
    <row r="37" spans="1:8">
      <c r="A37" s="5"/>
      <c r="B37" s="7" t="s">
        <v>122</v>
      </c>
      <c r="C37" s="7"/>
      <c r="D37" s="10" t="s">
        <v>130</v>
      </c>
      <c r="E37" s="8">
        <v>3</v>
      </c>
      <c r="F37" s="9">
        <v>180000</v>
      </c>
      <c r="G37" s="9">
        <f t="shared" si="2"/>
        <v>540000</v>
      </c>
      <c r="H37" s="7"/>
    </row>
    <row r="38" spans="1:8">
      <c r="A38" s="5"/>
      <c r="B38" s="7" t="s">
        <v>123</v>
      </c>
      <c r="C38" s="7" t="s">
        <v>128</v>
      </c>
      <c r="D38" s="10" t="s">
        <v>65</v>
      </c>
      <c r="E38" s="8">
        <v>79</v>
      </c>
      <c r="F38" s="9">
        <v>18000</v>
      </c>
      <c r="G38" s="9">
        <f t="shared" si="2"/>
        <v>1422000</v>
      </c>
      <c r="H38" s="7"/>
    </row>
    <row r="39" spans="1:8">
      <c r="A39" s="5"/>
      <c r="B39" s="7" t="s">
        <v>124</v>
      </c>
      <c r="C39" s="7"/>
      <c r="D39" s="10" t="s">
        <v>129</v>
      </c>
      <c r="E39" s="8">
        <v>1</v>
      </c>
      <c r="F39" s="9">
        <v>80000</v>
      </c>
      <c r="G39" s="9">
        <f t="shared" si="2"/>
        <v>80000</v>
      </c>
      <c r="H39" s="7"/>
    </row>
    <row r="40" spans="1:8">
      <c r="A40" s="5"/>
      <c r="B40" s="7" t="s">
        <v>125</v>
      </c>
      <c r="C40" s="7"/>
      <c r="D40" s="10" t="s">
        <v>130</v>
      </c>
      <c r="E40" s="8">
        <v>1</v>
      </c>
      <c r="F40" s="9">
        <v>180000</v>
      </c>
      <c r="G40" s="9">
        <f t="shared" si="2"/>
        <v>180000</v>
      </c>
      <c r="H40" s="7"/>
    </row>
    <row r="41" spans="1:8">
      <c r="A41" s="5"/>
      <c r="B41" s="7" t="s">
        <v>126</v>
      </c>
      <c r="C41" s="7"/>
      <c r="D41" s="10" t="s">
        <v>130</v>
      </c>
      <c r="E41" s="8">
        <v>5</v>
      </c>
      <c r="F41" s="9">
        <v>140000</v>
      </c>
      <c r="G41" s="9">
        <f t="shared" si="2"/>
        <v>700000</v>
      </c>
      <c r="H41" s="7"/>
    </row>
    <row r="42" spans="1:8">
      <c r="A42" s="5"/>
      <c r="B42" s="7" t="s">
        <v>127</v>
      </c>
      <c r="C42" s="7"/>
      <c r="D42" s="10" t="s">
        <v>129</v>
      </c>
      <c r="E42" s="8">
        <v>1</v>
      </c>
      <c r="F42" s="9">
        <v>250000</v>
      </c>
      <c r="G42" s="9">
        <f t="shared" si="2"/>
        <v>250000</v>
      </c>
      <c r="H42" s="7"/>
    </row>
    <row r="43" spans="1:8">
      <c r="A43" s="5"/>
      <c r="B43" s="7" t="s">
        <v>131</v>
      </c>
      <c r="C43" s="7" t="s">
        <v>145</v>
      </c>
      <c r="D43" s="10" t="s">
        <v>132</v>
      </c>
      <c r="E43" s="8">
        <v>10</v>
      </c>
      <c r="F43" s="9">
        <v>80000</v>
      </c>
      <c r="G43" s="9">
        <f t="shared" si="2"/>
        <v>800000</v>
      </c>
      <c r="H43" s="7"/>
    </row>
    <row r="44" spans="1:8">
      <c r="A44" s="5"/>
      <c r="B44" s="7" t="s">
        <v>133</v>
      </c>
      <c r="C44" s="7"/>
      <c r="D44" s="10" t="s">
        <v>130</v>
      </c>
      <c r="E44" s="8">
        <v>1</v>
      </c>
      <c r="F44" s="9">
        <v>150000</v>
      </c>
      <c r="G44" s="9">
        <f t="shared" si="2"/>
        <v>150000</v>
      </c>
      <c r="H44" s="7"/>
    </row>
    <row r="45" spans="1:8">
      <c r="A45" s="16"/>
      <c r="B45" s="7"/>
      <c r="C45" s="7"/>
      <c r="D45" s="10"/>
      <c r="E45" s="8"/>
      <c r="F45" s="9"/>
      <c r="G45" s="9"/>
      <c r="H45" s="17"/>
    </row>
    <row r="46" spans="1:8">
      <c r="A46" s="12"/>
      <c r="B46" s="13"/>
      <c r="C46" s="13"/>
      <c r="D46" s="13"/>
      <c r="E46" s="14"/>
      <c r="F46" s="15"/>
      <c r="G46" s="15">
        <f>SUM(G34:G44)</f>
        <v>6250000</v>
      </c>
      <c r="H46" s="13"/>
    </row>
    <row r="47" spans="1:8">
      <c r="A47" s="5"/>
      <c r="B47" s="7"/>
      <c r="C47" s="7"/>
      <c r="D47" s="7"/>
      <c r="E47" s="8"/>
      <c r="F47" s="9"/>
      <c r="G47" s="9"/>
      <c r="H47" s="7"/>
    </row>
    <row r="48" spans="1:8">
      <c r="A48" s="5"/>
      <c r="B48" s="7" t="s">
        <v>69</v>
      </c>
      <c r="C48" s="7"/>
      <c r="D48" s="7"/>
      <c r="E48" s="8"/>
      <c r="F48" s="9"/>
      <c r="G48" s="9">
        <f>G31+G46</f>
        <v>8796000</v>
      </c>
      <c r="H48" s="7"/>
    </row>
  </sheetData>
  <mergeCells count="8">
    <mergeCell ref="A1:H1"/>
    <mergeCell ref="A3:H3"/>
    <mergeCell ref="A4:A5"/>
    <mergeCell ref="B4:B5"/>
    <mergeCell ref="C4:C5"/>
    <mergeCell ref="D4:D5"/>
    <mergeCell ref="E4:E5"/>
    <mergeCell ref="F4:G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총괄표</vt:lpstr>
      <vt:lpstr>4층_전시시설물부분</vt:lpstr>
      <vt:lpstr>4층_사인그래픽부분</vt:lpstr>
      <vt:lpstr>1,3층_공사사인부분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owner</cp:lastModifiedBy>
  <cp:lastPrinted>2016-02-18T03:15:20Z</cp:lastPrinted>
  <dcterms:created xsi:type="dcterms:W3CDTF">2016-02-17T23:59:23Z</dcterms:created>
  <dcterms:modified xsi:type="dcterms:W3CDTF">2016-02-18T07:19:19Z</dcterms:modified>
</cp:coreProperties>
</file>