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1.계약\계약(2024년)\1.계약체결\5.5천만원초과\3.공사(5천만원초과)\3.스튜디오외벽도색\2.전자견적\"/>
    </mc:Choice>
  </mc:AlternateContent>
  <xr:revisionPtr revIDLastSave="0" documentId="13_ncr:1_{0139E5AC-FF46-413D-983E-BD7D105F58A7}" xr6:coauthVersionLast="47" xr6:coauthVersionMax="47" xr10:uidLastSave="{00000000-0000-0000-0000-000000000000}"/>
  <bookViews>
    <workbookView xWindow="-120" yWindow="-120" windowWidth="29040" windowHeight="15720" activeTab="1" xr2:uid="{C7D592D9-1AA6-42EF-9B68-90E3E8D12C2F}"/>
  </bookViews>
  <sheets>
    <sheet name="공종별집계표" sheetId="7" r:id="rId1"/>
    <sheet name="공종별내역서" sheetId="6" r:id="rId2"/>
  </sheets>
  <definedNames>
    <definedName name="_xlnm.Print_Area" localSheetId="1">공종별내역서!$A$1:$M$185</definedName>
    <definedName name="_xlnm.Print_Area" localSheetId="0">공종별집계표!$A$1:$M$29</definedName>
    <definedName name="_xlnm.Print_Titles" localSheetId="1">공종별내역서!$1:$3</definedName>
    <definedName name="_xlnm.Print_Titles" localSheetId="0">공종별집계표!$1:$4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5" i="6" l="1"/>
  <c r="I13" i="7" s="1"/>
  <c r="J13" i="7" s="1"/>
  <c r="H185" i="6"/>
  <c r="G13" i="7" s="1"/>
  <c r="H13" i="7" s="1"/>
  <c r="F185" i="6"/>
  <c r="E13" i="7" s="1"/>
  <c r="H159" i="6"/>
  <c r="G12" i="7" s="1"/>
  <c r="H12" i="7" s="1"/>
  <c r="H133" i="6"/>
  <c r="G11" i="7" s="1"/>
  <c r="H11" i="7" s="1"/>
  <c r="J107" i="6"/>
  <c r="I10" i="7" s="1"/>
  <c r="J10" i="7" s="1"/>
  <c r="J81" i="6"/>
  <c r="I9" i="7" s="1"/>
  <c r="J9" i="7" s="1"/>
  <c r="H55" i="6"/>
  <c r="G8" i="7" s="1"/>
  <c r="H8" i="7" s="1"/>
  <c r="F55" i="6"/>
  <c r="E8" i="7" s="1"/>
  <c r="J29" i="6"/>
  <c r="I7" i="7" s="1"/>
  <c r="J7" i="7" s="1"/>
  <c r="J159" i="6"/>
  <c r="I12" i="7" s="1"/>
  <c r="J12" i="7" s="1"/>
  <c r="F133" i="6"/>
  <c r="E11" i="7" s="1"/>
  <c r="J133" i="6"/>
  <c r="I11" i="7" s="1"/>
  <c r="J11" i="7" s="1"/>
  <c r="F107" i="6"/>
  <c r="E10" i="7" s="1"/>
  <c r="F10" i="7" s="1"/>
  <c r="F81" i="6"/>
  <c r="E9" i="7" s="1"/>
  <c r="H81" i="6"/>
  <c r="G9" i="7" s="1"/>
  <c r="H9" i="7" s="1"/>
  <c r="J55" i="6"/>
  <c r="I8" i="7" s="1"/>
  <c r="J8" i="7" s="1"/>
  <c r="F29" i="6"/>
  <c r="E7" i="7" s="1"/>
  <c r="H29" i="6"/>
  <c r="G7" i="7" s="1"/>
  <c r="H7" i="7" s="1"/>
  <c r="F159" i="6" l="1"/>
  <c r="E12" i="7" s="1"/>
  <c r="K12" i="7" s="1"/>
  <c r="H107" i="6"/>
  <c r="G10" i="7" s="1"/>
  <c r="H10" i="7" s="1"/>
  <c r="G6" i="7" s="1"/>
  <c r="H6" i="7" s="1"/>
  <c r="G5" i="7" s="1"/>
  <c r="H5" i="7" s="1"/>
  <c r="L81" i="6"/>
  <c r="K13" i="7"/>
  <c r="F13" i="7"/>
  <c r="L13" i="7" s="1"/>
  <c r="T13" i="7" s="1"/>
  <c r="L185" i="6"/>
  <c r="L133" i="6"/>
  <c r="F11" i="7"/>
  <c r="K11" i="7"/>
  <c r="L107" i="6"/>
  <c r="F9" i="7"/>
  <c r="K9" i="7"/>
  <c r="F8" i="7"/>
  <c r="L8" i="7" s="1"/>
  <c r="K8" i="7"/>
  <c r="L55" i="6"/>
  <c r="L29" i="6"/>
  <c r="F7" i="7"/>
  <c r="L7" i="7" s="1"/>
  <c r="K7" i="7"/>
  <c r="I6" i="7"/>
  <c r="J6" i="7" s="1"/>
  <c r="I5" i="7" s="1"/>
  <c r="J5" i="7" s="1"/>
  <c r="L11" i="7"/>
  <c r="F12" i="7" l="1"/>
  <c r="L12" i="7" s="1"/>
  <c r="L10" i="7"/>
  <c r="K10" i="7"/>
  <c r="L9" i="7"/>
  <c r="L159" i="6"/>
  <c r="J29" i="7"/>
  <c r="H29" i="7"/>
  <c r="E6" i="7" l="1"/>
  <c r="F6" i="7" l="1"/>
  <c r="K6" i="7"/>
  <c r="E5" i="7" l="1"/>
  <c r="L6" i="7"/>
  <c r="F5" i="7" l="1"/>
  <c r="K5" i="7"/>
  <c r="F29" i="7" l="1"/>
  <c r="L5" i="7"/>
  <c r="L29" i="7" s="1"/>
</calcChain>
</file>

<file path=xl/sharedStrings.xml><?xml version="1.0" encoding="utf-8"?>
<sst xmlns="http://schemas.openxmlformats.org/spreadsheetml/2006/main" count="554" uniqueCount="143">
  <si>
    <t>공 종 별 집 계 표</t>
  </si>
  <si>
    <t>[ 부천만화창작스튜디오외벽도색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</si>
  <si>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</si>
  <si>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</si>
  <si>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</si>
  <si>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</si>
  <si>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</si>
  <si>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</si>
  <si>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</si>
  <si>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</si>
  <si>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</si>
  <si>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</si>
  <si>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</si>
  <si>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</si>
  <si>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</si>
  <si>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</si>
  <si>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</si>
  <si>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</si>
  <si>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</si>
  <si>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</si>
  <si>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</si>
  <si>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</si>
  <si>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</si>
  <si>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</si>
  <si>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</si>
  <si>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</si>
  <si>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</si>
  <si>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</si>
  <si>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</si>
  <si>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</si>
  <si>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</si>
  <si>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</si>
  <si>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</si>
  <si>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</si>
  <si>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</si>
  <si>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</si>
  <si>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</si>
  <si>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</si>
  <si>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</si>
  <si>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</si>
  <si>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</si>
  <si>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</si>
  <si>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</si>
  <si>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</si>
  <si>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</si>
  <si>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</si>
  <si>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</si>
  <si>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</si>
  <si>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</si>
  <si>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</si>
  <si>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</si>
  <si>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부천만화창작스튜디오외벽도색</t>
  </si>
  <si>
    <t/>
  </si>
  <si>
    <t>01</t>
  </si>
  <si>
    <t>0101  ■. 건 축 공 사</t>
  </si>
  <si>
    <t>0101</t>
  </si>
  <si>
    <t>010101  가  설  공  사</t>
  </si>
  <si>
    <t>010101</t>
  </si>
  <si>
    <t>■. 건 축 공 사</t>
    <phoneticPr fontId="1" type="noConversion"/>
  </si>
  <si>
    <t>건축물현장정리</t>
  </si>
  <si>
    <t>리모델링</t>
  </si>
  <si>
    <t>M2</t>
  </si>
  <si>
    <t>5DB4A31C979A9D4136095F01343C0F</t>
  </si>
  <si>
    <t>T</t>
  </si>
  <si>
    <t>F</t>
  </si>
  <si>
    <t>0101015DB4A31C979A9D4136095F01343C0F</t>
  </si>
  <si>
    <t>준공청소</t>
  </si>
  <si>
    <t>5DB4A31C97C621D7F69B3EE13442EA</t>
  </si>
  <si>
    <t>0101015DB4A31C97C621D7F69B3EE13442EA</t>
  </si>
  <si>
    <t>스카이</t>
  </si>
  <si>
    <t>3ton</t>
  </si>
  <si>
    <t>대</t>
  </si>
  <si>
    <t>5D97F3D89CB84CCB165AC73134648B</t>
  </si>
  <si>
    <t>0101015D97F3D89CB84CCB165AC73134648B</t>
  </si>
  <si>
    <t>[ 합           계 ]</t>
  </si>
  <si>
    <t>TOTAL</t>
  </si>
  <si>
    <t>010102  방  수  공  사</t>
  </si>
  <si>
    <t>010102</t>
  </si>
  <si>
    <t>수밀코킹(우레탄)</t>
  </si>
  <si>
    <t>삼각, 5mm</t>
  </si>
  <si>
    <t>M</t>
  </si>
  <si>
    <t>5DB4334F9DF00B49A63C6801365B25</t>
  </si>
  <si>
    <t>0101025DB4334F9DF00B49A63C6801365B25</t>
  </si>
  <si>
    <t>010103  금  속  공  사</t>
  </si>
  <si>
    <t>010103</t>
  </si>
  <si>
    <t>STS 두겁후레싱</t>
  </si>
  <si>
    <t>∩형, W300*H(100+100)*1.2t, 하지틀포함</t>
  </si>
  <si>
    <t>5DB443B896428923D634F9B13F147D</t>
  </si>
  <si>
    <t>0101035DB443B896428923D634F9B13F147D</t>
  </si>
  <si>
    <t>STS 창대후레싱</t>
  </si>
  <si>
    <t>ㄱ형, W200*H100*1.2t, 하지틀포함</t>
  </si>
  <si>
    <t>5DB443B896428923D634F9B13F1731</t>
  </si>
  <si>
    <t>0101035DB443B896428923D634F9B13F1731</t>
  </si>
  <si>
    <t>010104  칠    공    사</t>
  </si>
  <si>
    <t>010104</t>
  </si>
  <si>
    <t>재도장 시 바탕처리(철재면)</t>
  </si>
  <si>
    <t>B급(부출,녹제거,브러쉬청소)</t>
  </si>
  <si>
    <t>5DB453959BD9127FF6CC02A13958C9</t>
  </si>
  <si>
    <t>0101045DB453959BD9127FF6CC02A13958C9</t>
  </si>
  <si>
    <t>조합페인트 붓칠</t>
  </si>
  <si>
    <t>철재면, 2회. 1급</t>
  </si>
  <si>
    <t>5DB453949943C7F2860295213E91FB</t>
  </si>
  <si>
    <t>0101045DB453949943C7F2860295213E91FB</t>
  </si>
  <si>
    <t>재도장 시 바탕처리(con'c·mortar면)</t>
  </si>
  <si>
    <t>230m2/일</t>
  </si>
  <si>
    <t>5DB453959BD9127FF6CC018130856C</t>
  </si>
  <si>
    <t>0101045DB453959BD9127FF6CC018130856C</t>
  </si>
  <si>
    <t>수성페인트 롤러칠</t>
  </si>
  <si>
    <t>외부, 2회, 친환경(숲으로KS1급)</t>
  </si>
  <si>
    <t>5DB453959BDF736EC6C7CDC131FCA1</t>
  </si>
  <si>
    <t>0101045DB453959BDF736EC6C7CDC131FCA1</t>
  </si>
  <si>
    <t>010105  기  타  공  사</t>
  </si>
  <si>
    <t>010105</t>
  </si>
  <si>
    <t>외벽 디자인</t>
  </si>
  <si>
    <t>식</t>
  </si>
  <si>
    <t>5C0F433F9BB8F027161E22A13A0C78E469A3CC</t>
  </si>
  <si>
    <t>0101055C0F433F9BB8F027161E22A13A0C78E469A3CC</t>
  </si>
  <si>
    <t>010106  철  거  공  사</t>
  </si>
  <si>
    <t>010106</t>
  </si>
  <si>
    <t>V-컷팅</t>
  </si>
  <si>
    <t>(외단열공법마감면)</t>
  </si>
  <si>
    <t>5DB45397969A3B2DB6A108213B5CA4</t>
  </si>
  <si>
    <t>0101065DB45397969A3B2DB6A108213B5CA4</t>
  </si>
  <si>
    <t>단열재철거</t>
  </si>
  <si>
    <t>T:100</t>
  </si>
  <si>
    <t>5DB5A385925C29A506CEA4E1396384</t>
  </si>
  <si>
    <t>0101065DB5A385925C29A506CEA4E1396384</t>
  </si>
  <si>
    <t>0102  ■. 건설폐기물처리비(100톤미만)</t>
  </si>
  <si>
    <t>0102</t>
  </si>
  <si>
    <t>6</t>
  </si>
  <si>
    <t>혼합건설폐기물</t>
  </si>
  <si>
    <t>그 밖의 건설폐기물에 가연성 5% 이하 혼합</t>
  </si>
  <si>
    <t>TON</t>
  </si>
  <si>
    <t>5DB4A31C979AAFB3F6B72961390946</t>
  </si>
  <si>
    <t>01025DB4A31C979AAFB3F6B72961390946</t>
  </si>
  <si>
    <t>혼합건설폐기물 상차비</t>
  </si>
  <si>
    <t>(매립지반입대상 폐기물 포함)</t>
  </si>
  <si>
    <t>5DB4A31C979AAFA196B4B321302852</t>
  </si>
  <si>
    <t>01025DB4A31C979AAFA196B4B321302852</t>
  </si>
  <si>
    <t>혼합건설폐기물 운반비</t>
  </si>
  <si>
    <t>24톤 암롤트럭, 30km</t>
  </si>
  <si>
    <t>5DB4A31C979AAFA196B4B321348468</t>
  </si>
  <si>
    <t>01025DB4A31C979AAFA196B4B321348468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</si>
</sst>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92C51-F143-4ADE-A8AE-FD3F85466065}">
  <sheetPr>
    <pageSetUpPr fitToPage="1"/>
  </sheetPr>
  <dimension ref="A1:T29"/>
  <sheetViews>
    <sheetView view="pageBreakPreview" zoomScale="60" zoomScaleNormal="100" workbookViewId="0">
      <selection activeCell="B19" sqref="B19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5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0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/>
      <c r="G3" s="20" t="s">
        <v>9</v>
      </c>
      <c r="H3" s="20"/>
      <c r="I3" s="20" t="s">
        <v>10</v>
      </c>
      <c r="J3" s="20"/>
      <c r="K3" s="20" t="s">
        <v>11</v>
      </c>
      <c r="L3" s="20"/>
      <c r="M3" s="20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</row>
    <row r="4" spans="1:20" ht="30" customHeight="1" x14ac:dyDescent="0.3">
      <c r="A4" s="21"/>
      <c r="B4" s="21"/>
      <c r="C4" s="21"/>
      <c r="D4" s="21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21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12" t="s">
        <v>51</v>
      </c>
      <c r="B5" s="12" t="s">
        <v>52</v>
      </c>
      <c r="C5" s="12" t="s">
        <v>52</v>
      </c>
      <c r="D5" s="13">
        <v>1</v>
      </c>
      <c r="E5" s="14">
        <f>F6</f>
        <v>0</v>
      </c>
      <c r="F5" s="14">
        <f t="shared" ref="F5:F13" si="0">E5*D5</f>
        <v>0</v>
      </c>
      <c r="G5" s="14">
        <f>H6</f>
        <v>0</v>
      </c>
      <c r="H5" s="14">
        <f t="shared" ref="H5:H13" si="1">G5*D5</f>
        <v>0</v>
      </c>
      <c r="I5" s="14">
        <f>J6</f>
        <v>0</v>
      </c>
      <c r="J5" s="14">
        <f t="shared" ref="J5:J13" si="2">I5*D5</f>
        <v>0</v>
      </c>
      <c r="K5" s="14">
        <f t="shared" ref="K5:K13" si="3">E5+G5+I5</f>
        <v>0</v>
      </c>
      <c r="L5" s="14">
        <f t="shared" ref="L5:L13" si="4">F5+H5+J5</f>
        <v>0</v>
      </c>
      <c r="M5" s="12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2" t="s">
        <v>54</v>
      </c>
      <c r="B6" s="12" t="s">
        <v>52</v>
      </c>
      <c r="C6" s="12" t="s">
        <v>52</v>
      </c>
      <c r="D6" s="13">
        <v>1</v>
      </c>
      <c r="E6" s="14">
        <f>F7+F8+F9+F10+F11+F12</f>
        <v>0</v>
      </c>
      <c r="F6" s="14">
        <f t="shared" si="0"/>
        <v>0</v>
      </c>
      <c r="G6" s="14">
        <f>H7+H8+H9+H10+H11+H12</f>
        <v>0</v>
      </c>
      <c r="H6" s="14">
        <f t="shared" si="1"/>
        <v>0</v>
      </c>
      <c r="I6" s="14">
        <f>J7+J8+J9+J10+J11+J12</f>
        <v>0</v>
      </c>
      <c r="J6" s="14">
        <f t="shared" si="2"/>
        <v>0</v>
      </c>
      <c r="K6" s="14">
        <f t="shared" si="3"/>
        <v>0</v>
      </c>
      <c r="L6" s="14">
        <f t="shared" si="4"/>
        <v>0</v>
      </c>
      <c r="M6" s="12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2" t="s">
        <v>56</v>
      </c>
      <c r="B7" s="12" t="s">
        <v>52</v>
      </c>
      <c r="C7" s="12" t="s">
        <v>52</v>
      </c>
      <c r="D7" s="13">
        <v>1</v>
      </c>
      <c r="E7" s="14">
        <f>공종별내역서!F29</f>
        <v>0</v>
      </c>
      <c r="F7" s="14">
        <f t="shared" si="0"/>
        <v>0</v>
      </c>
      <c r="G7" s="14">
        <f>공종별내역서!H29</f>
        <v>0</v>
      </c>
      <c r="H7" s="14">
        <f t="shared" si="1"/>
        <v>0</v>
      </c>
      <c r="I7" s="14">
        <f>공종별내역서!J29</f>
        <v>0</v>
      </c>
      <c r="J7" s="14">
        <f t="shared" si="2"/>
        <v>0</v>
      </c>
      <c r="K7" s="14">
        <f t="shared" si="3"/>
        <v>0</v>
      </c>
      <c r="L7" s="14">
        <f t="shared" si="4"/>
        <v>0</v>
      </c>
      <c r="M7" s="12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2" t="s">
        <v>76</v>
      </c>
      <c r="B8" s="12" t="s">
        <v>52</v>
      </c>
      <c r="C8" s="12" t="s">
        <v>52</v>
      </c>
      <c r="D8" s="13">
        <v>1</v>
      </c>
      <c r="E8" s="14">
        <f>공종별내역서!F55</f>
        <v>0</v>
      </c>
      <c r="F8" s="14">
        <f t="shared" si="0"/>
        <v>0</v>
      </c>
      <c r="G8" s="14">
        <f>공종별내역서!H55</f>
        <v>0</v>
      </c>
      <c r="H8" s="14">
        <f t="shared" si="1"/>
        <v>0</v>
      </c>
      <c r="I8" s="14">
        <f>공종별내역서!J55</f>
        <v>0</v>
      </c>
      <c r="J8" s="14">
        <f t="shared" si="2"/>
        <v>0</v>
      </c>
      <c r="K8" s="14">
        <f t="shared" si="3"/>
        <v>0</v>
      </c>
      <c r="L8" s="14">
        <f t="shared" si="4"/>
        <v>0</v>
      </c>
      <c r="M8" s="12" t="s">
        <v>52</v>
      </c>
      <c r="N8" s="1" t="s">
        <v>77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2" t="s">
        <v>83</v>
      </c>
      <c r="B9" s="12" t="s">
        <v>52</v>
      </c>
      <c r="C9" s="12" t="s">
        <v>52</v>
      </c>
      <c r="D9" s="13">
        <v>1</v>
      </c>
      <c r="E9" s="14">
        <f>공종별내역서!F81</f>
        <v>0</v>
      </c>
      <c r="F9" s="14">
        <f t="shared" si="0"/>
        <v>0</v>
      </c>
      <c r="G9" s="14">
        <f>공종별내역서!H81</f>
        <v>0</v>
      </c>
      <c r="H9" s="14">
        <f t="shared" si="1"/>
        <v>0</v>
      </c>
      <c r="I9" s="14">
        <f>공종별내역서!J81</f>
        <v>0</v>
      </c>
      <c r="J9" s="14">
        <f t="shared" si="2"/>
        <v>0</v>
      </c>
      <c r="K9" s="14">
        <f t="shared" si="3"/>
        <v>0</v>
      </c>
      <c r="L9" s="14">
        <f t="shared" si="4"/>
        <v>0</v>
      </c>
      <c r="M9" s="12" t="s">
        <v>52</v>
      </c>
      <c r="N9" s="1" t="s">
        <v>84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2" t="s">
        <v>93</v>
      </c>
      <c r="B10" s="12" t="s">
        <v>52</v>
      </c>
      <c r="C10" s="12" t="s">
        <v>52</v>
      </c>
      <c r="D10" s="13">
        <v>1</v>
      </c>
      <c r="E10" s="14">
        <f>공종별내역서!F107</f>
        <v>0</v>
      </c>
      <c r="F10" s="14">
        <f t="shared" si="0"/>
        <v>0</v>
      </c>
      <c r="G10" s="14">
        <f>공종별내역서!H107</f>
        <v>0</v>
      </c>
      <c r="H10" s="14">
        <f t="shared" si="1"/>
        <v>0</v>
      </c>
      <c r="I10" s="14">
        <f>공종별내역서!J107</f>
        <v>0</v>
      </c>
      <c r="J10" s="14">
        <f t="shared" si="2"/>
        <v>0</v>
      </c>
      <c r="K10" s="14">
        <f t="shared" si="3"/>
        <v>0</v>
      </c>
      <c r="L10" s="14">
        <f t="shared" si="4"/>
        <v>0</v>
      </c>
      <c r="M10" s="12" t="s">
        <v>52</v>
      </c>
      <c r="N10" s="1" t="s">
        <v>94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2" t="s">
        <v>111</v>
      </c>
      <c r="B11" s="12" t="s">
        <v>52</v>
      </c>
      <c r="C11" s="12" t="s">
        <v>52</v>
      </c>
      <c r="D11" s="13">
        <v>1</v>
      </c>
      <c r="E11" s="14">
        <f>공종별내역서!F133</f>
        <v>0</v>
      </c>
      <c r="F11" s="14">
        <f t="shared" si="0"/>
        <v>0</v>
      </c>
      <c r="G11" s="14">
        <f>공종별내역서!H133</f>
        <v>0</v>
      </c>
      <c r="H11" s="14">
        <f t="shared" si="1"/>
        <v>0</v>
      </c>
      <c r="I11" s="14">
        <f>공종별내역서!J133</f>
        <v>0</v>
      </c>
      <c r="J11" s="14">
        <f t="shared" si="2"/>
        <v>0</v>
      </c>
      <c r="K11" s="14">
        <f t="shared" si="3"/>
        <v>0</v>
      </c>
      <c r="L11" s="14">
        <f t="shared" si="4"/>
        <v>0</v>
      </c>
      <c r="M11" s="12" t="s">
        <v>52</v>
      </c>
      <c r="N11" s="1" t="s">
        <v>112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2" t="s">
        <v>117</v>
      </c>
      <c r="B12" s="12" t="s">
        <v>52</v>
      </c>
      <c r="C12" s="12" t="s">
        <v>52</v>
      </c>
      <c r="D12" s="13">
        <v>1</v>
      </c>
      <c r="E12" s="14">
        <f>공종별내역서!F159</f>
        <v>0</v>
      </c>
      <c r="F12" s="14">
        <f t="shared" si="0"/>
        <v>0</v>
      </c>
      <c r="G12" s="14">
        <f>공종별내역서!H159</f>
        <v>0</v>
      </c>
      <c r="H12" s="14">
        <f t="shared" si="1"/>
        <v>0</v>
      </c>
      <c r="I12" s="14">
        <f>공종별내역서!J159</f>
        <v>0</v>
      </c>
      <c r="J12" s="14">
        <f t="shared" si="2"/>
        <v>0</v>
      </c>
      <c r="K12" s="14">
        <f t="shared" si="3"/>
        <v>0</v>
      </c>
      <c r="L12" s="14">
        <f t="shared" si="4"/>
        <v>0</v>
      </c>
      <c r="M12" s="12" t="s">
        <v>52</v>
      </c>
      <c r="N12" s="1" t="s">
        <v>118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2" t="s">
        <v>127</v>
      </c>
      <c r="B13" s="12" t="s">
        <v>52</v>
      </c>
      <c r="C13" s="12" t="s">
        <v>52</v>
      </c>
      <c r="D13" s="13">
        <v>1</v>
      </c>
      <c r="E13" s="14">
        <f>공종별내역서!F185</f>
        <v>0</v>
      </c>
      <c r="F13" s="14">
        <f t="shared" si="0"/>
        <v>0</v>
      </c>
      <c r="G13" s="14">
        <f>공종별내역서!H185</f>
        <v>0</v>
      </c>
      <c r="H13" s="14">
        <f t="shared" si="1"/>
        <v>0</v>
      </c>
      <c r="I13" s="14">
        <f>공종별내역서!J185</f>
        <v>0</v>
      </c>
      <c r="J13" s="14">
        <f t="shared" si="2"/>
        <v>0</v>
      </c>
      <c r="K13" s="14">
        <f t="shared" si="3"/>
        <v>0</v>
      </c>
      <c r="L13" s="14">
        <f t="shared" si="4"/>
        <v>0</v>
      </c>
      <c r="M13" s="12"/>
      <c r="N13" s="1" t="s">
        <v>128</v>
      </c>
      <c r="O13" s="1" t="s">
        <v>52</v>
      </c>
      <c r="P13" s="1" t="s">
        <v>52</v>
      </c>
      <c r="Q13" s="1" t="s">
        <v>129</v>
      </c>
      <c r="R13">
        <v>2</v>
      </c>
      <c r="S13" s="1" t="s">
        <v>52</v>
      </c>
      <c r="T13" s="8">
        <f>L13*1</f>
        <v>0</v>
      </c>
    </row>
    <row r="14" spans="1:20" ht="30" customHeight="1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T14" s="8"/>
    </row>
    <row r="15" spans="1:20" ht="30" customHeight="1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T15" s="8"/>
    </row>
    <row r="16" spans="1:20" ht="30" customHeight="1" x14ac:dyDescent="0.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T16" s="8"/>
    </row>
    <row r="17" spans="1:20" ht="30" customHeight="1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T17" s="8"/>
    </row>
    <row r="18" spans="1:20" ht="30" customHeight="1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T18" s="8"/>
    </row>
    <row r="19" spans="1:20" ht="30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T19" s="8"/>
    </row>
    <row r="20" spans="1:20" ht="30" customHeight="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T20" s="8"/>
    </row>
    <row r="21" spans="1:20" ht="30" customHeigh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T21" s="8"/>
    </row>
    <row r="22" spans="1:20" ht="30" customHeigh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T22" s="8"/>
    </row>
    <row r="23" spans="1:20" ht="30" customHeight="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T23" s="8"/>
    </row>
    <row r="24" spans="1:20" ht="30" customHeight="1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T24" s="8"/>
    </row>
    <row r="25" spans="1:20" ht="30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T25" s="8"/>
    </row>
    <row r="26" spans="1:20" ht="30" customHeight="1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T26" s="8"/>
    </row>
    <row r="27" spans="1:20" ht="30" customHeight="1" x14ac:dyDescent="0.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T27" s="8"/>
    </row>
    <row r="28" spans="1:20" ht="30" customHeight="1" x14ac:dyDescent="0.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T28" s="8"/>
    </row>
    <row r="29" spans="1:20" ht="30" customHeight="1" x14ac:dyDescent="0.3">
      <c r="A29" s="12" t="s">
        <v>74</v>
      </c>
      <c r="B29" s="13"/>
      <c r="C29" s="13"/>
      <c r="D29" s="13"/>
      <c r="E29" s="13"/>
      <c r="F29" s="14">
        <f>F5</f>
        <v>0</v>
      </c>
      <c r="G29" s="13"/>
      <c r="H29" s="14">
        <f>H5</f>
        <v>0</v>
      </c>
      <c r="I29" s="13"/>
      <c r="J29" s="14">
        <f>J5</f>
        <v>0</v>
      </c>
      <c r="K29" s="13"/>
      <c r="L29" s="14">
        <f>L5</f>
        <v>0</v>
      </c>
      <c r="M29" s="13"/>
      <c r="T29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A6C9C-EC17-45F3-880C-3CFA123BC3D3}">
  <sheetPr>
    <pageSetUpPr fitToPage="1"/>
  </sheetPr>
  <dimension ref="A1:AV185"/>
  <sheetViews>
    <sheetView tabSelected="1" view="pageBreakPreview" zoomScale="60" zoomScaleNormal="100" workbookViewId="0">
      <selection activeCell="E168" sqref="E16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5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/>
      <c r="G2" s="20" t="s">
        <v>9</v>
      </c>
      <c r="H2" s="20"/>
      <c r="I2" s="20" t="s">
        <v>10</v>
      </c>
      <c r="J2" s="20"/>
      <c r="K2" s="20" t="s">
        <v>11</v>
      </c>
      <c r="L2" s="20"/>
      <c r="M2" s="20" t="s">
        <v>12</v>
      </c>
      <c r="N2" s="19" t="s">
        <v>20</v>
      </c>
      <c r="O2" s="19" t="s">
        <v>14</v>
      </c>
      <c r="P2" s="19" t="s">
        <v>21</v>
      </c>
      <c r="Q2" s="19" t="s">
        <v>13</v>
      </c>
      <c r="R2" s="19" t="s">
        <v>22</v>
      </c>
      <c r="S2" s="19" t="s">
        <v>23</v>
      </c>
      <c r="T2" s="19" t="s">
        <v>24</v>
      </c>
      <c r="U2" s="19" t="s">
        <v>25</v>
      </c>
      <c r="V2" s="19" t="s">
        <v>26</v>
      </c>
      <c r="W2" s="19" t="s">
        <v>27</v>
      </c>
      <c r="X2" s="19" t="s">
        <v>28</v>
      </c>
      <c r="Y2" s="19" t="s">
        <v>29</v>
      </c>
      <c r="Z2" s="19" t="s">
        <v>30</v>
      </c>
      <c r="AA2" s="19" t="s">
        <v>31</v>
      </c>
      <c r="AB2" s="19" t="s">
        <v>32</v>
      </c>
      <c r="AC2" s="19" t="s">
        <v>33</v>
      </c>
      <c r="AD2" s="19" t="s">
        <v>34</v>
      </c>
      <c r="AE2" s="19" t="s">
        <v>35</v>
      </c>
      <c r="AF2" s="19" t="s">
        <v>36</v>
      </c>
      <c r="AG2" s="19" t="s">
        <v>37</v>
      </c>
      <c r="AH2" s="19" t="s">
        <v>38</v>
      </c>
      <c r="AI2" s="19" t="s">
        <v>39</v>
      </c>
      <c r="AJ2" s="19" t="s">
        <v>40</v>
      </c>
      <c r="AK2" s="19" t="s">
        <v>41</v>
      </c>
      <c r="AL2" s="19" t="s">
        <v>42</v>
      </c>
      <c r="AM2" s="19" t="s">
        <v>43</v>
      </c>
      <c r="AN2" s="19" t="s">
        <v>44</v>
      </c>
      <c r="AO2" s="19" t="s">
        <v>45</v>
      </c>
      <c r="AP2" s="19" t="s">
        <v>46</v>
      </c>
      <c r="AQ2" s="19" t="s">
        <v>47</v>
      </c>
      <c r="AR2" s="19" t="s">
        <v>48</v>
      </c>
      <c r="AS2" s="19" t="s">
        <v>16</v>
      </c>
      <c r="AT2" s="19" t="s">
        <v>17</v>
      </c>
      <c r="AU2" s="19" t="s">
        <v>49</v>
      </c>
      <c r="AV2" s="19" t="s">
        <v>50</v>
      </c>
    </row>
    <row r="3" spans="1:48" ht="30" customHeight="1" x14ac:dyDescent="0.3">
      <c r="A3" s="20"/>
      <c r="B3" s="20"/>
      <c r="C3" s="20"/>
      <c r="D3" s="20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5" t="s">
        <v>56</v>
      </c>
      <c r="B4" s="15" t="s">
        <v>58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Q4" s="1" t="s">
        <v>57</v>
      </c>
    </row>
    <row r="5" spans="1:48" ht="30" customHeight="1" x14ac:dyDescent="0.3">
      <c r="A5" s="15" t="s">
        <v>59</v>
      </c>
      <c r="B5" s="15" t="s">
        <v>60</v>
      </c>
      <c r="C5" s="15" t="s">
        <v>61</v>
      </c>
      <c r="D5" s="13">
        <v>126</v>
      </c>
      <c r="E5" s="14"/>
      <c r="F5" s="14"/>
      <c r="G5" s="14"/>
      <c r="H5" s="14"/>
      <c r="I5" s="14"/>
      <c r="J5" s="14"/>
      <c r="K5" s="14"/>
      <c r="L5" s="14"/>
      <c r="M5" s="15"/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15</v>
      </c>
    </row>
    <row r="6" spans="1:48" ht="30" customHeight="1" x14ac:dyDescent="0.3">
      <c r="A6" s="15" t="s">
        <v>66</v>
      </c>
      <c r="B6" s="15" t="s">
        <v>52</v>
      </c>
      <c r="C6" s="15" t="s">
        <v>61</v>
      </c>
      <c r="D6" s="13">
        <v>126</v>
      </c>
      <c r="E6" s="14"/>
      <c r="F6" s="14"/>
      <c r="G6" s="14"/>
      <c r="H6" s="14"/>
      <c r="I6" s="14"/>
      <c r="J6" s="14"/>
      <c r="K6" s="14"/>
      <c r="L6" s="14"/>
      <c r="M6" s="15"/>
      <c r="N6" s="1" t="s">
        <v>67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68</v>
      </c>
      <c r="AV6">
        <v>16</v>
      </c>
    </row>
    <row r="7" spans="1:48" ht="30" customHeight="1" x14ac:dyDescent="0.3">
      <c r="A7" s="15" t="s">
        <v>69</v>
      </c>
      <c r="B7" s="15" t="s">
        <v>70</v>
      </c>
      <c r="C7" s="15" t="s">
        <v>71</v>
      </c>
      <c r="D7" s="13">
        <v>18</v>
      </c>
      <c r="E7" s="14"/>
      <c r="F7" s="14"/>
      <c r="G7" s="14"/>
      <c r="H7" s="14"/>
      <c r="I7" s="14"/>
      <c r="J7" s="14"/>
      <c r="K7" s="14"/>
      <c r="L7" s="14"/>
      <c r="M7" s="15"/>
      <c r="N7" s="1" t="s">
        <v>72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73</v>
      </c>
      <c r="AV7">
        <v>17</v>
      </c>
    </row>
    <row r="8" spans="1:48" ht="30" customHeight="1" x14ac:dyDescent="0.3">
      <c r="A8" s="13"/>
      <c r="B8" s="13"/>
      <c r="C8" s="13"/>
      <c r="D8" s="13"/>
      <c r="E8" s="14"/>
      <c r="F8" s="14"/>
      <c r="G8" s="14"/>
      <c r="H8" s="14"/>
      <c r="I8" s="14"/>
      <c r="J8" s="14"/>
      <c r="K8" s="14"/>
      <c r="L8" s="14"/>
      <c r="M8" s="13"/>
      <c r="Q8" s="1" t="s">
        <v>57</v>
      </c>
    </row>
    <row r="9" spans="1:48" ht="30" customHeight="1" x14ac:dyDescent="0.3">
      <c r="A9" s="13"/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3"/>
      <c r="Q9" s="1" t="s">
        <v>57</v>
      </c>
    </row>
    <row r="10" spans="1:48" ht="30" customHeight="1" x14ac:dyDescent="0.3">
      <c r="A10" s="13"/>
      <c r="B10" s="13"/>
      <c r="C10" s="13"/>
      <c r="D10" s="13"/>
      <c r="E10" s="14"/>
      <c r="F10" s="14"/>
      <c r="G10" s="14"/>
      <c r="H10" s="14"/>
      <c r="I10" s="14"/>
      <c r="J10" s="14"/>
      <c r="K10" s="14"/>
      <c r="L10" s="14"/>
      <c r="M10" s="13"/>
      <c r="Q10" s="1" t="s">
        <v>57</v>
      </c>
    </row>
    <row r="11" spans="1:48" ht="30" customHeight="1" x14ac:dyDescent="0.3">
      <c r="A11" s="13"/>
      <c r="B11" s="13"/>
      <c r="C11" s="13"/>
      <c r="D11" s="13"/>
      <c r="E11" s="14"/>
      <c r="F11" s="14"/>
      <c r="G11" s="14"/>
      <c r="H11" s="14"/>
      <c r="I11" s="14"/>
      <c r="J11" s="14"/>
      <c r="K11" s="14"/>
      <c r="L11" s="14"/>
      <c r="M11" s="13"/>
      <c r="Q11" s="1" t="s">
        <v>57</v>
      </c>
    </row>
    <row r="12" spans="1:48" ht="30" customHeight="1" x14ac:dyDescent="0.3">
      <c r="A12" s="13"/>
      <c r="B12" s="13"/>
      <c r="C12" s="13"/>
      <c r="D12" s="13"/>
      <c r="E12" s="14"/>
      <c r="F12" s="14"/>
      <c r="G12" s="14"/>
      <c r="H12" s="14"/>
      <c r="I12" s="14"/>
      <c r="J12" s="14"/>
      <c r="K12" s="14"/>
      <c r="L12" s="14"/>
      <c r="M12" s="13"/>
      <c r="Q12" s="1" t="s">
        <v>57</v>
      </c>
    </row>
    <row r="13" spans="1:48" ht="30" customHeight="1" x14ac:dyDescent="0.3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  <c r="Q13" s="1" t="s">
        <v>57</v>
      </c>
    </row>
    <row r="14" spans="1:48" ht="30" customHeight="1" x14ac:dyDescent="0.3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Q14" s="1" t="s">
        <v>57</v>
      </c>
    </row>
    <row r="15" spans="1:48" ht="30" customHeight="1" x14ac:dyDescent="0.3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57</v>
      </c>
    </row>
    <row r="16" spans="1:48" ht="30" customHeight="1" x14ac:dyDescent="0.3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57</v>
      </c>
    </row>
    <row r="17" spans="1:48" ht="30" customHeight="1" x14ac:dyDescent="0.3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57</v>
      </c>
    </row>
    <row r="18" spans="1:48" ht="30" customHeight="1" x14ac:dyDescent="0.3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57</v>
      </c>
    </row>
    <row r="19" spans="1:48" ht="30" customHeight="1" x14ac:dyDescent="0.3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57</v>
      </c>
    </row>
    <row r="20" spans="1:48" ht="30" customHeight="1" x14ac:dyDescent="0.3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57</v>
      </c>
    </row>
    <row r="21" spans="1:48" ht="30" customHeight="1" x14ac:dyDescent="0.3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57</v>
      </c>
    </row>
    <row r="22" spans="1:48" ht="30" customHeight="1" x14ac:dyDescent="0.3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57</v>
      </c>
    </row>
    <row r="23" spans="1:48" ht="30" customHeight="1" x14ac:dyDescent="0.3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57</v>
      </c>
    </row>
    <row r="24" spans="1:48" ht="30" customHeight="1" x14ac:dyDescent="0.3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57</v>
      </c>
    </row>
    <row r="25" spans="1:48" ht="30" customHeight="1" x14ac:dyDescent="0.3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57</v>
      </c>
    </row>
    <row r="26" spans="1:48" ht="30" customHeight="1" x14ac:dyDescent="0.3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57</v>
      </c>
    </row>
    <row r="27" spans="1:48" ht="30" customHeight="1" x14ac:dyDescent="0.3">
      <c r="A27" s="13"/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Q27" s="1" t="s">
        <v>57</v>
      </c>
    </row>
    <row r="28" spans="1:48" ht="30" customHeight="1" x14ac:dyDescent="0.3">
      <c r="A28" s="13"/>
      <c r="B28" s="13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Q28" s="1" t="s">
        <v>57</v>
      </c>
    </row>
    <row r="29" spans="1:48" ht="30" customHeight="1" x14ac:dyDescent="0.3">
      <c r="A29" s="15" t="s">
        <v>74</v>
      </c>
      <c r="B29" s="13"/>
      <c r="C29" s="13"/>
      <c r="D29" s="13"/>
      <c r="E29" s="14"/>
      <c r="F29" s="14">
        <f>SUMIF(Q5:Q28,"010101",F5:F28)</f>
        <v>0</v>
      </c>
      <c r="G29" s="14"/>
      <c r="H29" s="14">
        <f>SUMIF(Q5:Q28,"010101",H5:H28)</f>
        <v>0</v>
      </c>
      <c r="I29" s="14"/>
      <c r="J29" s="14">
        <f>SUMIF(Q5:Q28,"010101",J5:J28)</f>
        <v>0</v>
      </c>
      <c r="K29" s="14"/>
      <c r="L29" s="14">
        <f>SUMIF(Q5:Q28,"010101",L5:L28)</f>
        <v>0</v>
      </c>
      <c r="M29" s="13"/>
      <c r="N29" t="s">
        <v>75</v>
      </c>
    </row>
    <row r="30" spans="1:48" ht="30" customHeight="1" x14ac:dyDescent="0.3">
      <c r="A30" s="15" t="s">
        <v>76</v>
      </c>
      <c r="B30" s="15" t="s">
        <v>58</v>
      </c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Q30" s="1" t="s">
        <v>77</v>
      </c>
    </row>
    <row r="31" spans="1:48" ht="30" customHeight="1" x14ac:dyDescent="0.3">
      <c r="A31" s="15" t="s">
        <v>78</v>
      </c>
      <c r="B31" s="15" t="s">
        <v>79</v>
      </c>
      <c r="C31" s="15" t="s">
        <v>80</v>
      </c>
      <c r="D31" s="13">
        <v>25</v>
      </c>
      <c r="E31" s="14"/>
      <c r="F31" s="14"/>
      <c r="G31" s="14"/>
      <c r="H31" s="14"/>
      <c r="I31" s="14"/>
      <c r="J31" s="14"/>
      <c r="K31" s="14"/>
      <c r="L31" s="14"/>
      <c r="M31" s="15"/>
      <c r="N31" s="1" t="s">
        <v>81</v>
      </c>
      <c r="O31" s="1" t="s">
        <v>52</v>
      </c>
      <c r="P31" s="1" t="s">
        <v>52</v>
      </c>
      <c r="Q31" s="1" t="s">
        <v>77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82</v>
      </c>
      <c r="AV31">
        <v>67</v>
      </c>
    </row>
    <row r="32" spans="1:48" ht="30" customHeight="1" x14ac:dyDescent="0.3">
      <c r="A32" s="13"/>
      <c r="B32" s="13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Q32" s="1" t="s">
        <v>77</v>
      </c>
    </row>
    <row r="33" spans="1:17" ht="30" customHeight="1" x14ac:dyDescent="0.3">
      <c r="A33" s="13"/>
      <c r="B33" s="13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Q33" s="1" t="s">
        <v>77</v>
      </c>
    </row>
    <row r="34" spans="1:17" ht="30" customHeight="1" x14ac:dyDescent="0.3">
      <c r="A34" s="13"/>
      <c r="B34" s="13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Q34" s="1" t="s">
        <v>77</v>
      </c>
    </row>
    <row r="35" spans="1:17" ht="30" customHeight="1" x14ac:dyDescent="0.3">
      <c r="A35" s="13"/>
      <c r="B35" s="13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Q35" s="1" t="s">
        <v>77</v>
      </c>
    </row>
    <row r="36" spans="1:17" ht="30" customHeight="1" x14ac:dyDescent="0.3">
      <c r="A36" s="13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Q36" s="1" t="s">
        <v>77</v>
      </c>
    </row>
    <row r="37" spans="1:17" ht="30" customHeight="1" x14ac:dyDescent="0.3">
      <c r="A37" s="13"/>
      <c r="B37" s="13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Q37" s="1" t="s">
        <v>77</v>
      </c>
    </row>
    <row r="38" spans="1:17" ht="30" customHeight="1" x14ac:dyDescent="0.3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Q38" s="1" t="s">
        <v>77</v>
      </c>
    </row>
    <row r="39" spans="1:17" ht="30" customHeight="1" x14ac:dyDescent="0.3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Q39" s="1" t="s">
        <v>77</v>
      </c>
    </row>
    <row r="40" spans="1:17" ht="30" customHeight="1" x14ac:dyDescent="0.3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Q40" s="1" t="s">
        <v>77</v>
      </c>
    </row>
    <row r="41" spans="1:17" ht="30" customHeight="1" x14ac:dyDescent="0.3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Q41" s="1" t="s">
        <v>77</v>
      </c>
    </row>
    <row r="42" spans="1:17" ht="30" customHeight="1" x14ac:dyDescent="0.3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Q42" s="1" t="s">
        <v>77</v>
      </c>
    </row>
    <row r="43" spans="1:17" ht="30" customHeight="1" x14ac:dyDescent="0.3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Q43" s="1" t="s">
        <v>77</v>
      </c>
    </row>
    <row r="44" spans="1:17" ht="30" customHeight="1" x14ac:dyDescent="0.3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Q44" s="1" t="s">
        <v>77</v>
      </c>
    </row>
    <row r="45" spans="1:17" ht="30" customHeight="1" x14ac:dyDescent="0.3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77</v>
      </c>
    </row>
    <row r="46" spans="1:17" ht="30" customHeight="1" x14ac:dyDescent="0.3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77</v>
      </c>
    </row>
    <row r="47" spans="1:17" ht="30" customHeight="1" x14ac:dyDescent="0.3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Q47" s="1" t="s">
        <v>77</v>
      </c>
    </row>
    <row r="48" spans="1:17" ht="30" customHeight="1" x14ac:dyDescent="0.3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Q48" s="1" t="s">
        <v>77</v>
      </c>
    </row>
    <row r="49" spans="1:48" ht="30" customHeight="1" x14ac:dyDescent="0.3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Q49" s="1" t="s">
        <v>77</v>
      </c>
    </row>
    <row r="50" spans="1:48" ht="30" customHeight="1" x14ac:dyDescent="0.3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Q50" s="1" t="s">
        <v>77</v>
      </c>
    </row>
    <row r="51" spans="1:48" ht="30" customHeight="1" x14ac:dyDescent="0.3">
      <c r="A51" s="13"/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Q51" s="1" t="s">
        <v>77</v>
      </c>
    </row>
    <row r="52" spans="1:48" ht="30" customHeight="1" x14ac:dyDescent="0.3">
      <c r="A52" s="13"/>
      <c r="B52" s="13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Q52" s="1" t="s">
        <v>77</v>
      </c>
    </row>
    <row r="53" spans="1:48" ht="30" customHeight="1" x14ac:dyDescent="0.3">
      <c r="A53" s="13"/>
      <c r="B53" s="13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Q53" s="1" t="s">
        <v>77</v>
      </c>
    </row>
    <row r="54" spans="1:48" ht="30" customHeight="1" x14ac:dyDescent="0.3">
      <c r="A54" s="13"/>
      <c r="B54" s="13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Q54" s="1" t="s">
        <v>77</v>
      </c>
    </row>
    <row r="55" spans="1:48" ht="30" customHeight="1" x14ac:dyDescent="0.3">
      <c r="A55" s="15" t="s">
        <v>74</v>
      </c>
      <c r="B55" s="13"/>
      <c r="C55" s="13"/>
      <c r="D55" s="13"/>
      <c r="E55" s="14"/>
      <c r="F55" s="14">
        <f>SUMIF(Q31:Q54,"010102",F31:F54)</f>
        <v>0</v>
      </c>
      <c r="G55" s="14"/>
      <c r="H55" s="14">
        <f>SUMIF(Q31:Q54,"010102",H31:H54)</f>
        <v>0</v>
      </c>
      <c r="I55" s="14"/>
      <c r="J55" s="14">
        <f>SUMIF(Q31:Q54,"010102",J31:J54)</f>
        <v>0</v>
      </c>
      <c r="K55" s="14"/>
      <c r="L55" s="14">
        <f>SUMIF(Q31:Q54,"010102",L31:L54)</f>
        <v>0</v>
      </c>
      <c r="M55" s="13"/>
      <c r="N55" t="s">
        <v>75</v>
      </c>
    </row>
    <row r="56" spans="1:48" ht="30" customHeight="1" x14ac:dyDescent="0.3">
      <c r="A56" s="15" t="s">
        <v>83</v>
      </c>
      <c r="B56" s="15" t="s">
        <v>58</v>
      </c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Q56" s="1" t="s">
        <v>84</v>
      </c>
    </row>
    <row r="57" spans="1:48" ht="30" customHeight="1" x14ac:dyDescent="0.3">
      <c r="A57" s="15" t="s">
        <v>85</v>
      </c>
      <c r="B57" s="15" t="s">
        <v>86</v>
      </c>
      <c r="C57" s="15" t="s">
        <v>80</v>
      </c>
      <c r="D57" s="13">
        <v>2</v>
      </c>
      <c r="E57" s="14"/>
      <c r="F57" s="14"/>
      <c r="G57" s="14"/>
      <c r="H57" s="14"/>
      <c r="I57" s="14"/>
      <c r="J57" s="14"/>
      <c r="K57" s="14"/>
      <c r="L57" s="14"/>
      <c r="M57" s="15"/>
      <c r="N57" s="1" t="s">
        <v>87</v>
      </c>
      <c r="O57" s="1" t="s">
        <v>52</v>
      </c>
      <c r="P57" s="1" t="s">
        <v>52</v>
      </c>
      <c r="Q57" s="1" t="s">
        <v>84</v>
      </c>
      <c r="R57" s="1" t="s">
        <v>63</v>
      </c>
      <c r="S57" s="1" t="s">
        <v>64</v>
      </c>
      <c r="T57" s="1" t="s">
        <v>64</v>
      </c>
      <c r="AR57" s="1" t="s">
        <v>52</v>
      </c>
      <c r="AS57" s="1" t="s">
        <v>52</v>
      </c>
      <c r="AU57" s="1" t="s">
        <v>88</v>
      </c>
      <c r="AV57">
        <v>23</v>
      </c>
    </row>
    <row r="58" spans="1:48" ht="30" customHeight="1" x14ac:dyDescent="0.3">
      <c r="A58" s="15" t="s">
        <v>89</v>
      </c>
      <c r="B58" s="15" t="s">
        <v>90</v>
      </c>
      <c r="C58" s="15" t="s">
        <v>80</v>
      </c>
      <c r="D58" s="13">
        <v>1</v>
      </c>
      <c r="E58" s="14"/>
      <c r="F58" s="14"/>
      <c r="G58" s="14"/>
      <c r="H58" s="14"/>
      <c r="I58" s="14"/>
      <c r="J58" s="14"/>
      <c r="K58" s="14"/>
      <c r="L58" s="14"/>
      <c r="M58" s="15"/>
      <c r="N58" s="1" t="s">
        <v>91</v>
      </c>
      <c r="O58" s="1" t="s">
        <v>52</v>
      </c>
      <c r="P58" s="1" t="s">
        <v>52</v>
      </c>
      <c r="Q58" s="1" t="s">
        <v>84</v>
      </c>
      <c r="R58" s="1" t="s">
        <v>63</v>
      </c>
      <c r="S58" s="1" t="s">
        <v>64</v>
      </c>
      <c r="T58" s="1" t="s">
        <v>64</v>
      </c>
      <c r="AR58" s="1" t="s">
        <v>52</v>
      </c>
      <c r="AS58" s="1" t="s">
        <v>52</v>
      </c>
      <c r="AU58" s="1" t="s">
        <v>92</v>
      </c>
      <c r="AV58">
        <v>24</v>
      </c>
    </row>
    <row r="59" spans="1:48" ht="30" customHeight="1" x14ac:dyDescent="0.3">
      <c r="A59" s="13"/>
      <c r="B59" s="13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Q59" s="1" t="s">
        <v>84</v>
      </c>
    </row>
    <row r="60" spans="1:48" ht="30" customHeight="1" x14ac:dyDescent="0.3">
      <c r="A60" s="13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Q60" s="1" t="s">
        <v>84</v>
      </c>
    </row>
    <row r="61" spans="1:48" ht="30" customHeight="1" x14ac:dyDescent="0.3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Q61" s="1" t="s">
        <v>84</v>
      </c>
    </row>
    <row r="62" spans="1:48" ht="30" customHeight="1" x14ac:dyDescent="0.3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  <c r="Q62" s="1" t="s">
        <v>84</v>
      </c>
    </row>
    <row r="63" spans="1:48" ht="30" customHeight="1" x14ac:dyDescent="0.3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  <c r="Q63" s="1" t="s">
        <v>84</v>
      </c>
    </row>
    <row r="64" spans="1:48" ht="30" customHeight="1" x14ac:dyDescent="0.3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  <c r="Q64" s="1" t="s">
        <v>84</v>
      </c>
    </row>
    <row r="65" spans="1:17" ht="30" customHeight="1" x14ac:dyDescent="0.3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  <c r="Q65" s="1" t="s">
        <v>84</v>
      </c>
    </row>
    <row r="66" spans="1:17" ht="30" customHeight="1" x14ac:dyDescent="0.3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  <c r="Q66" s="1" t="s">
        <v>84</v>
      </c>
    </row>
    <row r="67" spans="1:17" ht="30" customHeight="1" x14ac:dyDescent="0.3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  <c r="Q67" s="1" t="s">
        <v>84</v>
      </c>
    </row>
    <row r="68" spans="1:17" ht="30" customHeight="1" x14ac:dyDescent="0.3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Q68" s="1" t="s">
        <v>84</v>
      </c>
    </row>
    <row r="69" spans="1:17" ht="30" customHeight="1" x14ac:dyDescent="0.3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Q69" s="1" t="s">
        <v>84</v>
      </c>
    </row>
    <row r="70" spans="1:17" ht="30" customHeight="1" x14ac:dyDescent="0.3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Q70" s="1" t="s">
        <v>84</v>
      </c>
    </row>
    <row r="71" spans="1:17" ht="30" customHeight="1" x14ac:dyDescent="0.3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  <c r="Q71" s="1" t="s">
        <v>84</v>
      </c>
    </row>
    <row r="72" spans="1:17" ht="30" customHeight="1" x14ac:dyDescent="0.3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  <c r="Q72" s="1" t="s">
        <v>84</v>
      </c>
    </row>
    <row r="73" spans="1:17" ht="30" customHeight="1" x14ac:dyDescent="0.3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  <c r="Q73" s="1" t="s">
        <v>84</v>
      </c>
    </row>
    <row r="74" spans="1:17" ht="30" customHeight="1" x14ac:dyDescent="0.3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  <c r="Q74" s="1" t="s">
        <v>84</v>
      </c>
    </row>
    <row r="75" spans="1:17" ht="30" customHeight="1" x14ac:dyDescent="0.3">
      <c r="A75" s="13"/>
      <c r="B75" s="13"/>
      <c r="C75" s="13"/>
      <c r="D75" s="13"/>
      <c r="E75" s="14"/>
      <c r="F75" s="14"/>
      <c r="G75" s="14"/>
      <c r="H75" s="14"/>
      <c r="I75" s="14"/>
      <c r="J75" s="14"/>
      <c r="K75" s="14"/>
      <c r="L75" s="14"/>
      <c r="M75" s="13"/>
      <c r="Q75" s="1" t="s">
        <v>84</v>
      </c>
    </row>
    <row r="76" spans="1:17" ht="30" customHeight="1" x14ac:dyDescent="0.3">
      <c r="A76" s="13"/>
      <c r="B76" s="13"/>
      <c r="C76" s="13"/>
      <c r="D76" s="13"/>
      <c r="E76" s="14"/>
      <c r="F76" s="14"/>
      <c r="G76" s="14"/>
      <c r="H76" s="14"/>
      <c r="I76" s="14"/>
      <c r="J76" s="14"/>
      <c r="K76" s="14"/>
      <c r="L76" s="14"/>
      <c r="M76" s="13"/>
      <c r="Q76" s="1" t="s">
        <v>84</v>
      </c>
    </row>
    <row r="77" spans="1:17" ht="30" customHeight="1" x14ac:dyDescent="0.3">
      <c r="A77" s="13"/>
      <c r="B77" s="13"/>
      <c r="C77" s="13"/>
      <c r="D77" s="13"/>
      <c r="E77" s="14"/>
      <c r="F77" s="14"/>
      <c r="G77" s="14"/>
      <c r="H77" s="14"/>
      <c r="I77" s="14"/>
      <c r="J77" s="14"/>
      <c r="K77" s="14"/>
      <c r="L77" s="14"/>
      <c r="M77" s="13"/>
      <c r="Q77" s="1" t="s">
        <v>84</v>
      </c>
    </row>
    <row r="78" spans="1:17" ht="30" customHeight="1" x14ac:dyDescent="0.3">
      <c r="A78" s="13"/>
      <c r="B78" s="13"/>
      <c r="C78" s="13"/>
      <c r="D78" s="13"/>
      <c r="E78" s="14"/>
      <c r="F78" s="14"/>
      <c r="G78" s="14"/>
      <c r="H78" s="14"/>
      <c r="I78" s="14"/>
      <c r="J78" s="14"/>
      <c r="K78" s="14"/>
      <c r="L78" s="14"/>
      <c r="M78" s="13"/>
      <c r="Q78" s="1" t="s">
        <v>84</v>
      </c>
    </row>
    <row r="79" spans="1:17" ht="30" customHeight="1" x14ac:dyDescent="0.3">
      <c r="A79" s="13"/>
      <c r="B79" s="13"/>
      <c r="C79" s="13"/>
      <c r="D79" s="13"/>
      <c r="E79" s="14"/>
      <c r="F79" s="14"/>
      <c r="G79" s="14"/>
      <c r="H79" s="14"/>
      <c r="I79" s="14"/>
      <c r="J79" s="14"/>
      <c r="K79" s="14"/>
      <c r="L79" s="14"/>
      <c r="M79" s="13"/>
      <c r="Q79" s="1" t="s">
        <v>84</v>
      </c>
    </row>
    <row r="80" spans="1:17" ht="30" customHeight="1" x14ac:dyDescent="0.3">
      <c r="A80" s="13"/>
      <c r="B80" s="13"/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3"/>
      <c r="Q80" s="1" t="s">
        <v>84</v>
      </c>
    </row>
    <row r="81" spans="1:48" ht="30" customHeight="1" x14ac:dyDescent="0.3">
      <c r="A81" s="15" t="s">
        <v>74</v>
      </c>
      <c r="B81" s="13"/>
      <c r="C81" s="13"/>
      <c r="D81" s="13"/>
      <c r="E81" s="14"/>
      <c r="F81" s="14">
        <f>SUMIF(Q57:Q80,"010103",F57:F80)</f>
        <v>0</v>
      </c>
      <c r="G81" s="14"/>
      <c r="H81" s="14">
        <f>SUMIF(Q57:Q80,"010103",H57:H80)</f>
        <v>0</v>
      </c>
      <c r="I81" s="14"/>
      <c r="J81" s="14">
        <f>SUMIF(Q57:Q80,"010103",J57:J80)</f>
        <v>0</v>
      </c>
      <c r="K81" s="14"/>
      <c r="L81" s="14">
        <f>SUMIF(Q57:Q80,"010103",L57:L80)</f>
        <v>0</v>
      </c>
      <c r="M81" s="13"/>
      <c r="N81" t="s">
        <v>75</v>
      </c>
    </row>
    <row r="82" spans="1:48" ht="30" customHeight="1" x14ac:dyDescent="0.3">
      <c r="A82" s="15" t="s">
        <v>93</v>
      </c>
      <c r="B82" s="15" t="s">
        <v>58</v>
      </c>
      <c r="C82" s="13"/>
      <c r="D82" s="13"/>
      <c r="E82" s="14"/>
      <c r="F82" s="14"/>
      <c r="G82" s="14"/>
      <c r="H82" s="14"/>
      <c r="I82" s="14"/>
      <c r="J82" s="14"/>
      <c r="K82" s="14"/>
      <c r="L82" s="14"/>
      <c r="M82" s="13"/>
      <c r="Q82" s="1" t="s">
        <v>94</v>
      </c>
    </row>
    <row r="83" spans="1:48" ht="30" customHeight="1" x14ac:dyDescent="0.3">
      <c r="A83" s="15" t="s">
        <v>95</v>
      </c>
      <c r="B83" s="15" t="s">
        <v>96</v>
      </c>
      <c r="C83" s="15" t="s">
        <v>61</v>
      </c>
      <c r="D83" s="13">
        <v>17</v>
      </c>
      <c r="E83" s="14"/>
      <c r="F83" s="14"/>
      <c r="G83" s="14"/>
      <c r="H83" s="14"/>
      <c r="I83" s="14"/>
      <c r="J83" s="14"/>
      <c r="K83" s="14"/>
      <c r="L83" s="14"/>
      <c r="M83" s="15"/>
      <c r="N83" s="1" t="s">
        <v>97</v>
      </c>
      <c r="O83" s="1" t="s">
        <v>52</v>
      </c>
      <c r="P83" s="1" t="s">
        <v>52</v>
      </c>
      <c r="Q83" s="1" t="s">
        <v>94</v>
      </c>
      <c r="R83" s="1" t="s">
        <v>63</v>
      </c>
      <c r="S83" s="1" t="s">
        <v>64</v>
      </c>
      <c r="T83" s="1" t="s">
        <v>64</v>
      </c>
      <c r="AR83" s="1" t="s">
        <v>52</v>
      </c>
      <c r="AS83" s="1" t="s">
        <v>52</v>
      </c>
      <c r="AU83" s="1" t="s">
        <v>98</v>
      </c>
      <c r="AV83">
        <v>56</v>
      </c>
    </row>
    <row r="84" spans="1:48" ht="30" customHeight="1" x14ac:dyDescent="0.3">
      <c r="A84" s="15" t="s">
        <v>99</v>
      </c>
      <c r="B84" s="15" t="s">
        <v>100</v>
      </c>
      <c r="C84" s="15" t="s">
        <v>61</v>
      </c>
      <c r="D84" s="13">
        <v>17</v>
      </c>
      <c r="E84" s="14"/>
      <c r="F84" s="14"/>
      <c r="G84" s="14"/>
      <c r="H84" s="14"/>
      <c r="I84" s="14"/>
      <c r="J84" s="14"/>
      <c r="K84" s="14"/>
      <c r="L84" s="14"/>
      <c r="M84" s="15"/>
      <c r="N84" s="1" t="s">
        <v>101</v>
      </c>
      <c r="O84" s="1" t="s">
        <v>52</v>
      </c>
      <c r="P84" s="1" t="s">
        <v>52</v>
      </c>
      <c r="Q84" s="1" t="s">
        <v>94</v>
      </c>
      <c r="R84" s="1" t="s">
        <v>63</v>
      </c>
      <c r="S84" s="1" t="s">
        <v>64</v>
      </c>
      <c r="T84" s="1" t="s">
        <v>64</v>
      </c>
      <c r="AR84" s="1" t="s">
        <v>52</v>
      </c>
      <c r="AS84" s="1" t="s">
        <v>52</v>
      </c>
      <c r="AU84" s="1" t="s">
        <v>102</v>
      </c>
      <c r="AV84">
        <v>53</v>
      </c>
    </row>
    <row r="85" spans="1:48" ht="30" customHeight="1" x14ac:dyDescent="0.3">
      <c r="A85" s="15" t="s">
        <v>103</v>
      </c>
      <c r="B85" s="15" t="s">
        <v>104</v>
      </c>
      <c r="C85" s="15" t="s">
        <v>61</v>
      </c>
      <c r="D85" s="13">
        <v>1473</v>
      </c>
      <c r="E85" s="14"/>
      <c r="F85" s="14"/>
      <c r="G85" s="14"/>
      <c r="H85" s="14"/>
      <c r="I85" s="14"/>
      <c r="J85" s="14"/>
      <c r="K85" s="14"/>
      <c r="L85" s="14"/>
      <c r="M85" s="15"/>
      <c r="N85" s="1" t="s">
        <v>105</v>
      </c>
      <c r="O85" s="1" t="s">
        <v>52</v>
      </c>
      <c r="P85" s="1" t="s">
        <v>52</v>
      </c>
      <c r="Q85" s="1" t="s">
        <v>94</v>
      </c>
      <c r="R85" s="1" t="s">
        <v>63</v>
      </c>
      <c r="S85" s="1" t="s">
        <v>64</v>
      </c>
      <c r="T85" s="1" t="s">
        <v>64</v>
      </c>
      <c r="AR85" s="1" t="s">
        <v>52</v>
      </c>
      <c r="AS85" s="1" t="s">
        <v>52</v>
      </c>
      <c r="AU85" s="1" t="s">
        <v>106</v>
      </c>
      <c r="AV85">
        <v>55</v>
      </c>
    </row>
    <row r="86" spans="1:48" ht="30" customHeight="1" x14ac:dyDescent="0.3">
      <c r="A86" s="15" t="s">
        <v>107</v>
      </c>
      <c r="B86" s="15" t="s">
        <v>108</v>
      </c>
      <c r="C86" s="15" t="s">
        <v>61</v>
      </c>
      <c r="D86" s="13">
        <v>1473</v>
      </c>
      <c r="E86" s="14"/>
      <c r="F86" s="14"/>
      <c r="G86" s="14"/>
      <c r="H86" s="14"/>
      <c r="I86" s="14"/>
      <c r="J86" s="14"/>
      <c r="K86" s="14"/>
      <c r="L86" s="14"/>
      <c r="M86" s="15"/>
      <c r="N86" s="1" t="s">
        <v>109</v>
      </c>
      <c r="O86" s="1" t="s">
        <v>52</v>
      </c>
      <c r="P86" s="1" t="s">
        <v>52</v>
      </c>
      <c r="Q86" s="1" t="s">
        <v>94</v>
      </c>
      <c r="R86" s="1" t="s">
        <v>63</v>
      </c>
      <c r="S86" s="1" t="s">
        <v>64</v>
      </c>
      <c r="T86" s="1" t="s">
        <v>64</v>
      </c>
      <c r="AR86" s="1" t="s">
        <v>52</v>
      </c>
      <c r="AS86" s="1" t="s">
        <v>52</v>
      </c>
      <c r="AU86" s="1" t="s">
        <v>110</v>
      </c>
      <c r="AV86">
        <v>68</v>
      </c>
    </row>
    <row r="87" spans="1:48" ht="30" customHeight="1" x14ac:dyDescent="0.3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Q87" s="1" t="s">
        <v>94</v>
      </c>
    </row>
    <row r="88" spans="1:48" ht="30" customHeight="1" x14ac:dyDescent="0.3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94</v>
      </c>
    </row>
    <row r="89" spans="1:48" ht="30" customHeight="1" x14ac:dyDescent="0.3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94</v>
      </c>
    </row>
    <row r="90" spans="1:48" ht="30" customHeight="1" x14ac:dyDescent="0.3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94</v>
      </c>
    </row>
    <row r="91" spans="1:48" ht="30" customHeight="1" x14ac:dyDescent="0.3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Q91" s="1" t="s">
        <v>94</v>
      </c>
    </row>
    <row r="92" spans="1:48" ht="30" customHeight="1" x14ac:dyDescent="0.3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Q92" s="1" t="s">
        <v>94</v>
      </c>
    </row>
    <row r="93" spans="1:48" ht="30" customHeight="1" x14ac:dyDescent="0.3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Q93" s="1" t="s">
        <v>94</v>
      </c>
    </row>
    <row r="94" spans="1:48" ht="30" customHeight="1" x14ac:dyDescent="0.3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Q94" s="1" t="s">
        <v>94</v>
      </c>
    </row>
    <row r="95" spans="1:48" ht="30" customHeight="1" x14ac:dyDescent="0.3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Q95" s="1" t="s">
        <v>94</v>
      </c>
    </row>
    <row r="96" spans="1:48" ht="30" customHeight="1" x14ac:dyDescent="0.3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Q96" s="1" t="s">
        <v>94</v>
      </c>
    </row>
    <row r="97" spans="1:48" ht="30" customHeight="1" x14ac:dyDescent="0.3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Q97" s="1" t="s">
        <v>94</v>
      </c>
    </row>
    <row r="98" spans="1:48" ht="30" customHeight="1" x14ac:dyDescent="0.3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Q98" s="1" t="s">
        <v>94</v>
      </c>
    </row>
    <row r="99" spans="1:48" ht="30" customHeight="1" x14ac:dyDescent="0.3">
      <c r="A99" s="13"/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Q99" s="1" t="s">
        <v>94</v>
      </c>
    </row>
    <row r="100" spans="1:48" ht="30" customHeight="1" x14ac:dyDescent="0.3">
      <c r="A100" s="13"/>
      <c r="B100" s="13"/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Q100" s="1" t="s">
        <v>94</v>
      </c>
    </row>
    <row r="101" spans="1:48" ht="30" customHeight="1" x14ac:dyDescent="0.3">
      <c r="A101" s="13"/>
      <c r="B101" s="13"/>
      <c r="C101" s="13"/>
      <c r="D101" s="13"/>
      <c r="E101" s="14"/>
      <c r="F101" s="14"/>
      <c r="G101" s="14"/>
      <c r="H101" s="14"/>
      <c r="I101" s="14"/>
      <c r="J101" s="14"/>
      <c r="K101" s="14"/>
      <c r="L101" s="14"/>
      <c r="M101" s="13"/>
      <c r="Q101" s="1" t="s">
        <v>94</v>
      </c>
    </row>
    <row r="102" spans="1:48" ht="30" customHeight="1" x14ac:dyDescent="0.3">
      <c r="A102" s="13"/>
      <c r="B102" s="13"/>
      <c r="C102" s="13"/>
      <c r="D102" s="13"/>
      <c r="E102" s="14"/>
      <c r="F102" s="14"/>
      <c r="G102" s="14"/>
      <c r="H102" s="14"/>
      <c r="I102" s="14"/>
      <c r="J102" s="14"/>
      <c r="K102" s="14"/>
      <c r="L102" s="14"/>
      <c r="M102" s="13"/>
      <c r="Q102" s="1" t="s">
        <v>94</v>
      </c>
    </row>
    <row r="103" spans="1:48" ht="30" customHeight="1" x14ac:dyDescent="0.3">
      <c r="A103" s="13"/>
      <c r="B103" s="13"/>
      <c r="C103" s="13"/>
      <c r="D103" s="13"/>
      <c r="E103" s="14"/>
      <c r="F103" s="14"/>
      <c r="G103" s="14"/>
      <c r="H103" s="14"/>
      <c r="I103" s="14"/>
      <c r="J103" s="14"/>
      <c r="K103" s="14"/>
      <c r="L103" s="14"/>
      <c r="M103" s="13"/>
      <c r="Q103" s="1" t="s">
        <v>94</v>
      </c>
    </row>
    <row r="104" spans="1:48" ht="30" customHeight="1" x14ac:dyDescent="0.3">
      <c r="A104" s="13"/>
      <c r="B104" s="13"/>
      <c r="C104" s="13"/>
      <c r="D104" s="13"/>
      <c r="E104" s="14"/>
      <c r="F104" s="14"/>
      <c r="G104" s="14"/>
      <c r="H104" s="14"/>
      <c r="I104" s="14"/>
      <c r="J104" s="14"/>
      <c r="K104" s="14"/>
      <c r="L104" s="14"/>
      <c r="M104" s="13"/>
      <c r="Q104" s="1" t="s">
        <v>94</v>
      </c>
    </row>
    <row r="105" spans="1:48" ht="30" customHeight="1" x14ac:dyDescent="0.3">
      <c r="A105" s="13"/>
      <c r="B105" s="13"/>
      <c r="C105" s="13"/>
      <c r="D105" s="13"/>
      <c r="E105" s="14"/>
      <c r="F105" s="14"/>
      <c r="G105" s="14"/>
      <c r="H105" s="14"/>
      <c r="I105" s="14"/>
      <c r="J105" s="14"/>
      <c r="K105" s="14"/>
      <c r="L105" s="14"/>
      <c r="M105" s="13"/>
      <c r="Q105" s="1" t="s">
        <v>94</v>
      </c>
    </row>
    <row r="106" spans="1:48" ht="30" customHeight="1" x14ac:dyDescent="0.3">
      <c r="A106" s="13"/>
      <c r="B106" s="13"/>
      <c r="C106" s="13"/>
      <c r="D106" s="13"/>
      <c r="E106" s="14"/>
      <c r="F106" s="14"/>
      <c r="G106" s="14"/>
      <c r="H106" s="14"/>
      <c r="I106" s="14"/>
      <c r="J106" s="14"/>
      <c r="K106" s="14"/>
      <c r="L106" s="14"/>
      <c r="M106" s="13"/>
      <c r="Q106" s="1" t="s">
        <v>94</v>
      </c>
    </row>
    <row r="107" spans="1:48" ht="30" customHeight="1" x14ac:dyDescent="0.3">
      <c r="A107" s="15" t="s">
        <v>74</v>
      </c>
      <c r="B107" s="13"/>
      <c r="C107" s="13"/>
      <c r="D107" s="13"/>
      <c r="E107" s="14"/>
      <c r="F107" s="14">
        <f>SUMIF(Q83:Q106,"010104",F83:F106)</f>
        <v>0</v>
      </c>
      <c r="G107" s="14"/>
      <c r="H107" s="14">
        <f>SUMIF(Q83:Q106,"010104",H83:H106)</f>
        <v>0</v>
      </c>
      <c r="I107" s="14"/>
      <c r="J107" s="14">
        <f>SUMIF(Q83:Q106,"010104",J83:J106)</f>
        <v>0</v>
      </c>
      <c r="K107" s="14"/>
      <c r="L107" s="14">
        <f>SUMIF(Q83:Q106,"010104",L83:L106)</f>
        <v>0</v>
      </c>
      <c r="M107" s="13"/>
      <c r="N107" t="s">
        <v>75</v>
      </c>
    </row>
    <row r="108" spans="1:48" ht="30" customHeight="1" x14ac:dyDescent="0.3">
      <c r="A108" s="15" t="s">
        <v>111</v>
      </c>
      <c r="B108" s="15" t="s">
        <v>58</v>
      </c>
      <c r="C108" s="13"/>
      <c r="D108" s="13"/>
      <c r="E108" s="14"/>
      <c r="F108" s="14"/>
      <c r="G108" s="14"/>
      <c r="H108" s="14"/>
      <c r="I108" s="14"/>
      <c r="J108" s="14"/>
      <c r="K108" s="14"/>
      <c r="L108" s="14"/>
      <c r="M108" s="13"/>
      <c r="Q108" s="1" t="s">
        <v>112</v>
      </c>
    </row>
    <row r="109" spans="1:48" ht="30" customHeight="1" x14ac:dyDescent="0.3">
      <c r="A109" s="15" t="s">
        <v>113</v>
      </c>
      <c r="B109" s="15" t="s">
        <v>52</v>
      </c>
      <c r="C109" s="15" t="s">
        <v>114</v>
      </c>
      <c r="D109" s="13">
        <v>1</v>
      </c>
      <c r="E109" s="14"/>
      <c r="F109" s="14"/>
      <c r="G109" s="14"/>
      <c r="H109" s="14"/>
      <c r="I109" s="14"/>
      <c r="J109" s="14"/>
      <c r="K109" s="14"/>
      <c r="L109" s="14"/>
      <c r="M109" s="15"/>
      <c r="N109" s="1" t="s">
        <v>115</v>
      </c>
      <c r="O109" s="1" t="s">
        <v>52</v>
      </c>
      <c r="P109" s="1" t="s">
        <v>52</v>
      </c>
      <c r="Q109" s="1" t="s">
        <v>112</v>
      </c>
      <c r="R109" s="1" t="s">
        <v>64</v>
      </c>
      <c r="S109" s="1" t="s">
        <v>64</v>
      </c>
      <c r="T109" s="1" t="s">
        <v>63</v>
      </c>
      <c r="AR109" s="1" t="s">
        <v>52</v>
      </c>
      <c r="AS109" s="1" t="s">
        <v>52</v>
      </c>
      <c r="AU109" s="1" t="s">
        <v>116</v>
      </c>
      <c r="AV109">
        <v>70</v>
      </c>
    </row>
    <row r="110" spans="1:48" ht="30" customHeight="1" x14ac:dyDescent="0.3">
      <c r="A110" s="13"/>
      <c r="B110" s="13"/>
      <c r="C110" s="13"/>
      <c r="D110" s="13"/>
      <c r="E110" s="14"/>
      <c r="F110" s="14"/>
      <c r="G110" s="14"/>
      <c r="H110" s="14"/>
      <c r="I110" s="14"/>
      <c r="J110" s="14"/>
      <c r="K110" s="14"/>
      <c r="L110" s="14"/>
      <c r="M110" s="13"/>
      <c r="Q110" s="1" t="s">
        <v>112</v>
      </c>
    </row>
    <row r="111" spans="1:48" ht="30" customHeight="1" x14ac:dyDescent="0.3">
      <c r="A111" s="13"/>
      <c r="B111" s="13"/>
      <c r="C111" s="13"/>
      <c r="D111" s="13"/>
      <c r="E111" s="14"/>
      <c r="F111" s="14"/>
      <c r="G111" s="14"/>
      <c r="H111" s="14"/>
      <c r="I111" s="14"/>
      <c r="J111" s="14"/>
      <c r="K111" s="14"/>
      <c r="L111" s="14"/>
      <c r="M111" s="13"/>
      <c r="Q111" s="1" t="s">
        <v>112</v>
      </c>
    </row>
    <row r="112" spans="1:48" ht="30" customHeight="1" x14ac:dyDescent="0.3">
      <c r="A112" s="13"/>
      <c r="B112" s="13"/>
      <c r="C112" s="13"/>
      <c r="D112" s="13"/>
      <c r="E112" s="14"/>
      <c r="F112" s="14"/>
      <c r="G112" s="14"/>
      <c r="H112" s="14"/>
      <c r="I112" s="14"/>
      <c r="J112" s="14"/>
      <c r="K112" s="14"/>
      <c r="L112" s="14"/>
      <c r="M112" s="13"/>
      <c r="Q112" s="1" t="s">
        <v>112</v>
      </c>
    </row>
    <row r="113" spans="1:17" ht="30" customHeight="1" x14ac:dyDescent="0.3">
      <c r="A113" s="13"/>
      <c r="B113" s="13"/>
      <c r="C113" s="13"/>
      <c r="D113" s="13"/>
      <c r="E113" s="14"/>
      <c r="F113" s="14"/>
      <c r="G113" s="14"/>
      <c r="H113" s="14"/>
      <c r="I113" s="14"/>
      <c r="J113" s="14"/>
      <c r="K113" s="14"/>
      <c r="L113" s="14"/>
      <c r="M113" s="13"/>
      <c r="Q113" s="1" t="s">
        <v>112</v>
      </c>
    </row>
    <row r="114" spans="1:17" ht="30" customHeight="1" x14ac:dyDescent="0.3">
      <c r="A114" s="13"/>
      <c r="B114" s="13"/>
      <c r="C114" s="13"/>
      <c r="D114" s="13"/>
      <c r="E114" s="14"/>
      <c r="F114" s="14"/>
      <c r="G114" s="14"/>
      <c r="H114" s="14"/>
      <c r="I114" s="14"/>
      <c r="J114" s="14"/>
      <c r="K114" s="14"/>
      <c r="L114" s="14"/>
      <c r="M114" s="13"/>
      <c r="Q114" s="1" t="s">
        <v>112</v>
      </c>
    </row>
    <row r="115" spans="1:17" ht="30" customHeight="1" x14ac:dyDescent="0.3">
      <c r="A115" s="13"/>
      <c r="B115" s="13"/>
      <c r="C115" s="13"/>
      <c r="D115" s="13"/>
      <c r="E115" s="14"/>
      <c r="F115" s="14"/>
      <c r="G115" s="14"/>
      <c r="H115" s="14"/>
      <c r="I115" s="14"/>
      <c r="J115" s="14"/>
      <c r="K115" s="14"/>
      <c r="L115" s="14"/>
      <c r="M115" s="13"/>
      <c r="Q115" s="1" t="s">
        <v>112</v>
      </c>
    </row>
    <row r="116" spans="1:17" ht="30" customHeight="1" x14ac:dyDescent="0.3">
      <c r="A116" s="13"/>
      <c r="B116" s="13"/>
      <c r="C116" s="13"/>
      <c r="D116" s="13"/>
      <c r="E116" s="14"/>
      <c r="F116" s="14"/>
      <c r="G116" s="14"/>
      <c r="H116" s="14"/>
      <c r="I116" s="14"/>
      <c r="J116" s="14"/>
      <c r="K116" s="14"/>
      <c r="L116" s="14"/>
      <c r="M116" s="13"/>
      <c r="Q116" s="1" t="s">
        <v>112</v>
      </c>
    </row>
    <row r="117" spans="1:17" ht="30" customHeight="1" x14ac:dyDescent="0.3">
      <c r="A117" s="13"/>
      <c r="B117" s="13"/>
      <c r="C117" s="13"/>
      <c r="D117" s="13"/>
      <c r="E117" s="14"/>
      <c r="F117" s="14"/>
      <c r="G117" s="14"/>
      <c r="H117" s="14"/>
      <c r="I117" s="14"/>
      <c r="J117" s="14"/>
      <c r="K117" s="14"/>
      <c r="L117" s="14"/>
      <c r="M117" s="13"/>
      <c r="Q117" s="1" t="s">
        <v>112</v>
      </c>
    </row>
    <row r="118" spans="1:17" ht="30" customHeight="1" x14ac:dyDescent="0.3">
      <c r="A118" s="13"/>
      <c r="B118" s="13"/>
      <c r="C118" s="13"/>
      <c r="D118" s="13"/>
      <c r="E118" s="14"/>
      <c r="F118" s="14"/>
      <c r="G118" s="14"/>
      <c r="H118" s="14"/>
      <c r="I118" s="14"/>
      <c r="J118" s="14"/>
      <c r="K118" s="14"/>
      <c r="L118" s="14"/>
      <c r="M118" s="13"/>
      <c r="Q118" s="1" t="s">
        <v>112</v>
      </c>
    </row>
    <row r="119" spans="1:17" ht="30" customHeight="1" x14ac:dyDescent="0.3">
      <c r="A119" s="13"/>
      <c r="B119" s="13"/>
      <c r="C119" s="13"/>
      <c r="D119" s="13"/>
      <c r="E119" s="14"/>
      <c r="F119" s="14"/>
      <c r="G119" s="14"/>
      <c r="H119" s="14"/>
      <c r="I119" s="14"/>
      <c r="J119" s="14"/>
      <c r="K119" s="14"/>
      <c r="L119" s="14"/>
      <c r="M119" s="13"/>
      <c r="Q119" s="1" t="s">
        <v>112</v>
      </c>
    </row>
    <row r="120" spans="1:17" ht="30" customHeight="1" x14ac:dyDescent="0.3">
      <c r="A120" s="13"/>
      <c r="B120" s="13"/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  <c r="Q120" s="1" t="s">
        <v>112</v>
      </c>
    </row>
    <row r="121" spans="1:17" ht="30" customHeight="1" x14ac:dyDescent="0.3">
      <c r="A121" s="13"/>
      <c r="B121" s="13"/>
      <c r="C121" s="13"/>
      <c r="D121" s="13"/>
      <c r="E121" s="14"/>
      <c r="F121" s="14"/>
      <c r="G121" s="14"/>
      <c r="H121" s="14"/>
      <c r="I121" s="14"/>
      <c r="J121" s="14"/>
      <c r="K121" s="14"/>
      <c r="L121" s="14"/>
      <c r="M121" s="13"/>
      <c r="Q121" s="1" t="s">
        <v>112</v>
      </c>
    </row>
    <row r="122" spans="1:17" ht="30" customHeight="1" x14ac:dyDescent="0.3">
      <c r="A122" s="13"/>
      <c r="B122" s="13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  <c r="Q122" s="1" t="s">
        <v>112</v>
      </c>
    </row>
    <row r="123" spans="1:17" ht="30" customHeight="1" x14ac:dyDescent="0.3">
      <c r="A123" s="13"/>
      <c r="B123" s="13"/>
      <c r="C123" s="13"/>
      <c r="D123" s="13"/>
      <c r="E123" s="14"/>
      <c r="F123" s="14"/>
      <c r="G123" s="14"/>
      <c r="H123" s="14"/>
      <c r="I123" s="14"/>
      <c r="J123" s="14"/>
      <c r="K123" s="14"/>
      <c r="L123" s="14"/>
      <c r="M123" s="13"/>
      <c r="Q123" s="1" t="s">
        <v>112</v>
      </c>
    </row>
    <row r="124" spans="1:17" ht="30" customHeight="1" x14ac:dyDescent="0.3">
      <c r="A124" s="13"/>
      <c r="B124" s="13"/>
      <c r="C124" s="13"/>
      <c r="D124" s="13"/>
      <c r="E124" s="14"/>
      <c r="F124" s="14"/>
      <c r="G124" s="14"/>
      <c r="H124" s="14"/>
      <c r="I124" s="14"/>
      <c r="J124" s="14"/>
      <c r="K124" s="14"/>
      <c r="L124" s="14"/>
      <c r="M124" s="13"/>
      <c r="Q124" s="1" t="s">
        <v>112</v>
      </c>
    </row>
    <row r="125" spans="1:17" ht="30" customHeight="1" x14ac:dyDescent="0.3">
      <c r="A125" s="13"/>
      <c r="B125" s="13"/>
      <c r="C125" s="13"/>
      <c r="D125" s="13"/>
      <c r="E125" s="14"/>
      <c r="F125" s="14"/>
      <c r="G125" s="14"/>
      <c r="H125" s="14"/>
      <c r="I125" s="14"/>
      <c r="J125" s="14"/>
      <c r="K125" s="14"/>
      <c r="L125" s="14"/>
      <c r="M125" s="13"/>
      <c r="Q125" s="1" t="s">
        <v>112</v>
      </c>
    </row>
    <row r="126" spans="1:17" ht="30" customHeight="1" x14ac:dyDescent="0.3">
      <c r="A126" s="13"/>
      <c r="B126" s="13"/>
      <c r="C126" s="13"/>
      <c r="D126" s="13"/>
      <c r="E126" s="14"/>
      <c r="F126" s="14"/>
      <c r="G126" s="14"/>
      <c r="H126" s="14"/>
      <c r="I126" s="14"/>
      <c r="J126" s="14"/>
      <c r="K126" s="14"/>
      <c r="L126" s="14"/>
      <c r="M126" s="13"/>
      <c r="Q126" s="1" t="s">
        <v>112</v>
      </c>
    </row>
    <row r="127" spans="1:17" ht="30" customHeight="1" x14ac:dyDescent="0.3">
      <c r="A127" s="13"/>
      <c r="B127" s="13"/>
      <c r="C127" s="13"/>
      <c r="D127" s="13"/>
      <c r="E127" s="14"/>
      <c r="F127" s="14"/>
      <c r="G127" s="14"/>
      <c r="H127" s="14"/>
      <c r="I127" s="14"/>
      <c r="J127" s="14"/>
      <c r="K127" s="14"/>
      <c r="L127" s="14"/>
      <c r="M127" s="13"/>
      <c r="Q127" s="1" t="s">
        <v>112</v>
      </c>
    </row>
    <row r="128" spans="1:17" ht="30" customHeight="1" x14ac:dyDescent="0.3">
      <c r="A128" s="13"/>
      <c r="B128" s="13"/>
      <c r="C128" s="13"/>
      <c r="D128" s="13"/>
      <c r="E128" s="14"/>
      <c r="F128" s="14"/>
      <c r="G128" s="14"/>
      <c r="H128" s="14"/>
      <c r="I128" s="14"/>
      <c r="J128" s="14"/>
      <c r="K128" s="14"/>
      <c r="L128" s="14"/>
      <c r="M128" s="13"/>
      <c r="Q128" s="1" t="s">
        <v>112</v>
      </c>
    </row>
    <row r="129" spans="1:48" ht="30" customHeight="1" x14ac:dyDescent="0.3">
      <c r="A129" s="13"/>
      <c r="B129" s="13"/>
      <c r="C129" s="13"/>
      <c r="D129" s="13"/>
      <c r="E129" s="14"/>
      <c r="F129" s="14"/>
      <c r="G129" s="14"/>
      <c r="H129" s="14"/>
      <c r="I129" s="14"/>
      <c r="J129" s="14"/>
      <c r="K129" s="14"/>
      <c r="L129" s="14"/>
      <c r="M129" s="13"/>
      <c r="Q129" s="1" t="s">
        <v>112</v>
      </c>
    </row>
    <row r="130" spans="1:48" ht="30" customHeight="1" x14ac:dyDescent="0.3">
      <c r="A130" s="13"/>
      <c r="B130" s="13"/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  <c r="Q130" s="1" t="s">
        <v>112</v>
      </c>
    </row>
    <row r="131" spans="1:48" ht="30" customHeight="1" x14ac:dyDescent="0.3">
      <c r="A131" s="13"/>
      <c r="B131" s="13"/>
      <c r="C131" s="13"/>
      <c r="D131" s="13"/>
      <c r="E131" s="14"/>
      <c r="F131" s="14"/>
      <c r="G131" s="14"/>
      <c r="H131" s="14"/>
      <c r="I131" s="14"/>
      <c r="J131" s="14"/>
      <c r="K131" s="14"/>
      <c r="L131" s="14"/>
      <c r="M131" s="13"/>
      <c r="Q131" s="1" t="s">
        <v>112</v>
      </c>
    </row>
    <row r="132" spans="1:48" ht="30" customHeight="1" x14ac:dyDescent="0.3">
      <c r="A132" s="13"/>
      <c r="B132" s="13"/>
      <c r="C132" s="13"/>
      <c r="D132" s="13"/>
      <c r="E132" s="14"/>
      <c r="F132" s="14"/>
      <c r="G132" s="14"/>
      <c r="H132" s="14"/>
      <c r="I132" s="14"/>
      <c r="J132" s="14"/>
      <c r="K132" s="14"/>
      <c r="L132" s="14"/>
      <c r="M132" s="13"/>
      <c r="Q132" s="1" t="s">
        <v>112</v>
      </c>
    </row>
    <row r="133" spans="1:48" ht="30" customHeight="1" x14ac:dyDescent="0.3">
      <c r="A133" s="15" t="s">
        <v>74</v>
      </c>
      <c r="B133" s="13"/>
      <c r="C133" s="13"/>
      <c r="D133" s="13"/>
      <c r="E133" s="14"/>
      <c r="F133" s="14">
        <f>SUMIF(Q109:Q132,"010105",F109:F132)</f>
        <v>0</v>
      </c>
      <c r="G133" s="14"/>
      <c r="H133" s="14">
        <f>SUMIF(Q109:Q132,"010105",H109:H132)</f>
        <v>0</v>
      </c>
      <c r="I133" s="14"/>
      <c r="J133" s="14">
        <f>SUMIF(Q109:Q132,"010105",J109:J132)</f>
        <v>0</v>
      </c>
      <c r="K133" s="14"/>
      <c r="L133" s="14">
        <f>SUMIF(Q109:Q132,"010105",L109:L132)</f>
        <v>0</v>
      </c>
      <c r="M133" s="13"/>
      <c r="N133" t="s">
        <v>75</v>
      </c>
    </row>
    <row r="134" spans="1:48" ht="30" customHeight="1" x14ac:dyDescent="0.3">
      <c r="A134" s="15" t="s">
        <v>117</v>
      </c>
      <c r="B134" s="15" t="s">
        <v>58</v>
      </c>
      <c r="C134" s="13"/>
      <c r="D134" s="13"/>
      <c r="E134" s="14"/>
      <c r="F134" s="14"/>
      <c r="G134" s="14"/>
      <c r="H134" s="14"/>
      <c r="I134" s="14"/>
      <c r="J134" s="14"/>
      <c r="K134" s="14"/>
      <c r="L134" s="14"/>
      <c r="M134" s="13"/>
      <c r="Q134" s="1" t="s">
        <v>118</v>
      </c>
    </row>
    <row r="135" spans="1:48" ht="30" customHeight="1" x14ac:dyDescent="0.3">
      <c r="A135" s="15" t="s">
        <v>119</v>
      </c>
      <c r="B135" s="15" t="s">
        <v>120</v>
      </c>
      <c r="C135" s="15" t="s">
        <v>80</v>
      </c>
      <c r="D135" s="13">
        <v>25</v>
      </c>
      <c r="E135" s="14"/>
      <c r="F135" s="14"/>
      <c r="G135" s="14"/>
      <c r="H135" s="14"/>
      <c r="I135" s="14"/>
      <c r="J135" s="14"/>
      <c r="K135" s="14"/>
      <c r="L135" s="14"/>
      <c r="M135" s="15"/>
      <c r="N135" s="1" t="s">
        <v>121</v>
      </c>
      <c r="O135" s="1" t="s">
        <v>52</v>
      </c>
      <c r="P135" s="1" t="s">
        <v>52</v>
      </c>
      <c r="Q135" s="1" t="s">
        <v>118</v>
      </c>
      <c r="R135" s="1" t="s">
        <v>63</v>
      </c>
      <c r="S135" s="1" t="s">
        <v>64</v>
      </c>
      <c r="T135" s="1" t="s">
        <v>64</v>
      </c>
      <c r="AR135" s="1" t="s">
        <v>52</v>
      </c>
      <c r="AS135" s="1" t="s">
        <v>52</v>
      </c>
      <c r="AU135" s="1" t="s">
        <v>122</v>
      </c>
      <c r="AV135">
        <v>71</v>
      </c>
    </row>
    <row r="136" spans="1:48" ht="30" customHeight="1" x14ac:dyDescent="0.3">
      <c r="A136" s="15" t="s">
        <v>123</v>
      </c>
      <c r="B136" s="15" t="s">
        <v>124</v>
      </c>
      <c r="C136" s="15" t="s">
        <v>61</v>
      </c>
      <c r="D136" s="13">
        <v>22</v>
      </c>
      <c r="E136" s="14"/>
      <c r="F136" s="14"/>
      <c r="G136" s="14"/>
      <c r="H136" s="14"/>
      <c r="I136" s="14"/>
      <c r="J136" s="14"/>
      <c r="K136" s="14"/>
      <c r="L136" s="14"/>
      <c r="M136" s="15"/>
      <c r="N136" s="1" t="s">
        <v>125</v>
      </c>
      <c r="O136" s="1" t="s">
        <v>52</v>
      </c>
      <c r="P136" s="1" t="s">
        <v>52</v>
      </c>
      <c r="Q136" s="1" t="s">
        <v>118</v>
      </c>
      <c r="R136" s="1" t="s">
        <v>63</v>
      </c>
      <c r="S136" s="1" t="s">
        <v>64</v>
      </c>
      <c r="T136" s="1" t="s">
        <v>64</v>
      </c>
      <c r="AR136" s="1" t="s">
        <v>52</v>
      </c>
      <c r="AS136" s="1" t="s">
        <v>52</v>
      </c>
      <c r="AU136" s="1" t="s">
        <v>126</v>
      </c>
      <c r="AV136">
        <v>60</v>
      </c>
    </row>
    <row r="137" spans="1:48" ht="30" customHeight="1" x14ac:dyDescent="0.3">
      <c r="A137" s="13"/>
      <c r="B137" s="13"/>
      <c r="C137" s="13"/>
      <c r="D137" s="13"/>
      <c r="E137" s="14"/>
      <c r="F137" s="14"/>
      <c r="G137" s="14"/>
      <c r="H137" s="14"/>
      <c r="I137" s="14"/>
      <c r="J137" s="14"/>
      <c r="K137" s="14"/>
      <c r="L137" s="14"/>
      <c r="M137" s="13"/>
      <c r="Q137" s="1" t="s">
        <v>118</v>
      </c>
    </row>
    <row r="138" spans="1:48" ht="30" customHeight="1" x14ac:dyDescent="0.3">
      <c r="A138" s="13"/>
      <c r="B138" s="13"/>
      <c r="C138" s="13"/>
      <c r="D138" s="13"/>
      <c r="E138" s="14"/>
      <c r="F138" s="14"/>
      <c r="G138" s="14"/>
      <c r="H138" s="14"/>
      <c r="I138" s="14"/>
      <c r="J138" s="14"/>
      <c r="K138" s="14"/>
      <c r="L138" s="14"/>
      <c r="M138" s="13"/>
      <c r="Q138" s="1" t="s">
        <v>118</v>
      </c>
    </row>
    <row r="139" spans="1:48" ht="30" customHeight="1" x14ac:dyDescent="0.3">
      <c r="A139" s="13"/>
      <c r="B139" s="13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  <c r="Q139" s="1" t="s">
        <v>118</v>
      </c>
    </row>
    <row r="140" spans="1:48" ht="30" customHeight="1" x14ac:dyDescent="0.3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Q140" s="1" t="s">
        <v>118</v>
      </c>
    </row>
    <row r="141" spans="1:48" ht="30" customHeight="1" x14ac:dyDescent="0.3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Q141" s="1" t="s">
        <v>118</v>
      </c>
    </row>
    <row r="142" spans="1:48" ht="30" customHeight="1" x14ac:dyDescent="0.3">
      <c r="A142" s="13"/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Q142" s="1" t="s">
        <v>118</v>
      </c>
    </row>
    <row r="143" spans="1:48" ht="30" customHeight="1" x14ac:dyDescent="0.3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Q143" s="1" t="s">
        <v>118</v>
      </c>
    </row>
    <row r="144" spans="1:48" ht="30" customHeight="1" x14ac:dyDescent="0.3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Q144" s="1" t="s">
        <v>118</v>
      </c>
    </row>
    <row r="145" spans="1:48" ht="30" customHeight="1" x14ac:dyDescent="0.3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118</v>
      </c>
    </row>
    <row r="146" spans="1:48" ht="30" customHeight="1" x14ac:dyDescent="0.3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118</v>
      </c>
    </row>
    <row r="147" spans="1:48" ht="30" customHeight="1" x14ac:dyDescent="0.3">
      <c r="A147" s="13"/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Q147" s="1" t="s">
        <v>118</v>
      </c>
    </row>
    <row r="148" spans="1:48" ht="30" customHeight="1" x14ac:dyDescent="0.3">
      <c r="A148" s="13"/>
      <c r="B148" s="13"/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Q148" s="1" t="s">
        <v>118</v>
      </c>
    </row>
    <row r="149" spans="1:48" ht="30" customHeight="1" x14ac:dyDescent="0.3">
      <c r="A149" s="13"/>
      <c r="B149" s="13"/>
      <c r="C149" s="13"/>
      <c r="D149" s="13"/>
      <c r="E149" s="14"/>
      <c r="F149" s="14"/>
      <c r="G149" s="14"/>
      <c r="H149" s="14"/>
      <c r="I149" s="14"/>
      <c r="J149" s="14"/>
      <c r="K149" s="14"/>
      <c r="L149" s="14"/>
      <c r="M149" s="13"/>
      <c r="Q149" s="1" t="s">
        <v>118</v>
      </c>
    </row>
    <row r="150" spans="1:48" ht="30" customHeight="1" x14ac:dyDescent="0.3">
      <c r="A150" s="13"/>
      <c r="B150" s="13"/>
      <c r="C150" s="13"/>
      <c r="D150" s="13"/>
      <c r="E150" s="14"/>
      <c r="F150" s="14"/>
      <c r="G150" s="14"/>
      <c r="H150" s="14"/>
      <c r="I150" s="14"/>
      <c r="J150" s="14"/>
      <c r="K150" s="14"/>
      <c r="L150" s="14"/>
      <c r="M150" s="13"/>
      <c r="Q150" s="1" t="s">
        <v>118</v>
      </c>
    </row>
    <row r="151" spans="1:48" ht="30" customHeight="1" x14ac:dyDescent="0.3">
      <c r="A151" s="13"/>
      <c r="B151" s="13"/>
      <c r="C151" s="13"/>
      <c r="D151" s="13"/>
      <c r="E151" s="14"/>
      <c r="F151" s="14"/>
      <c r="G151" s="14"/>
      <c r="H151" s="14"/>
      <c r="I151" s="14"/>
      <c r="J151" s="14"/>
      <c r="K151" s="14"/>
      <c r="L151" s="14"/>
      <c r="M151" s="13"/>
      <c r="Q151" s="1" t="s">
        <v>118</v>
      </c>
    </row>
    <row r="152" spans="1:48" ht="30" customHeight="1" x14ac:dyDescent="0.3">
      <c r="A152" s="13"/>
      <c r="B152" s="13"/>
      <c r="C152" s="13"/>
      <c r="D152" s="13"/>
      <c r="E152" s="14"/>
      <c r="F152" s="14"/>
      <c r="G152" s="14"/>
      <c r="H152" s="14"/>
      <c r="I152" s="14"/>
      <c r="J152" s="14"/>
      <c r="K152" s="14"/>
      <c r="L152" s="14"/>
      <c r="M152" s="13"/>
      <c r="Q152" s="1" t="s">
        <v>118</v>
      </c>
    </row>
    <row r="153" spans="1:48" ht="30" customHeight="1" x14ac:dyDescent="0.3">
      <c r="A153" s="13"/>
      <c r="B153" s="13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  <c r="Q153" s="1" t="s">
        <v>118</v>
      </c>
    </row>
    <row r="154" spans="1:48" ht="30" customHeight="1" x14ac:dyDescent="0.3">
      <c r="A154" s="13"/>
      <c r="B154" s="13"/>
      <c r="C154" s="13"/>
      <c r="D154" s="13"/>
      <c r="E154" s="14"/>
      <c r="F154" s="14"/>
      <c r="G154" s="14"/>
      <c r="H154" s="14"/>
      <c r="I154" s="14"/>
      <c r="J154" s="14"/>
      <c r="K154" s="14"/>
      <c r="L154" s="14"/>
      <c r="M154" s="13"/>
      <c r="Q154" s="1" t="s">
        <v>118</v>
      </c>
    </row>
    <row r="155" spans="1:48" ht="30" customHeight="1" x14ac:dyDescent="0.3">
      <c r="A155" s="13"/>
      <c r="B155" s="13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Q155" s="1" t="s">
        <v>118</v>
      </c>
    </row>
    <row r="156" spans="1:48" ht="30" customHeight="1" x14ac:dyDescent="0.3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  <c r="Q156" s="1" t="s">
        <v>118</v>
      </c>
    </row>
    <row r="157" spans="1:48" ht="30" customHeight="1" x14ac:dyDescent="0.3">
      <c r="A157" s="13"/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  <c r="Q157" s="1" t="s">
        <v>118</v>
      </c>
    </row>
    <row r="158" spans="1:48" ht="30" customHeight="1" x14ac:dyDescent="0.3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Q158" s="1" t="s">
        <v>118</v>
      </c>
    </row>
    <row r="159" spans="1:48" ht="30" customHeight="1" x14ac:dyDescent="0.3">
      <c r="A159" s="15" t="s">
        <v>74</v>
      </c>
      <c r="B159" s="13"/>
      <c r="C159" s="13"/>
      <c r="D159" s="13"/>
      <c r="E159" s="14"/>
      <c r="F159" s="14">
        <f>SUMIF(Q135:Q158,"010106",F135:F158)</f>
        <v>0</v>
      </c>
      <c r="G159" s="14"/>
      <c r="H159" s="14">
        <f>SUMIF(Q135:Q158,"010106",H135:H158)</f>
        <v>0</v>
      </c>
      <c r="I159" s="14"/>
      <c r="J159" s="14">
        <f>SUMIF(Q135:Q158,"010106",J135:J158)</f>
        <v>0</v>
      </c>
      <c r="K159" s="14"/>
      <c r="L159" s="14">
        <f>SUMIF(Q135:Q158,"010106",L135:L158)</f>
        <v>0</v>
      </c>
      <c r="M159" s="13"/>
      <c r="N159" t="s">
        <v>75</v>
      </c>
    </row>
    <row r="160" spans="1:48" ht="30" customHeight="1" x14ac:dyDescent="0.3">
      <c r="A160" s="16" t="s">
        <v>127</v>
      </c>
      <c r="B160" s="16"/>
      <c r="C160" s="17"/>
      <c r="D160" s="17"/>
      <c r="E160" s="18"/>
      <c r="F160" s="18"/>
      <c r="G160" s="18"/>
      <c r="H160" s="18"/>
      <c r="I160" s="18"/>
      <c r="J160" s="18"/>
      <c r="K160" s="18"/>
      <c r="L160" s="18"/>
      <c r="M160" s="17"/>
      <c r="N160" s="10"/>
      <c r="O160" s="10"/>
      <c r="P160" s="10"/>
      <c r="Q160" s="9" t="s">
        <v>128</v>
      </c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</row>
    <row r="161" spans="1:48" ht="30" customHeight="1" x14ac:dyDescent="0.3">
      <c r="A161" s="15" t="s">
        <v>130</v>
      </c>
      <c r="B161" s="15" t="s">
        <v>131</v>
      </c>
      <c r="C161" s="15" t="s">
        <v>132</v>
      </c>
      <c r="D161" s="13">
        <v>6.5000000000000002E-2</v>
      </c>
      <c r="E161" s="14"/>
      <c r="F161" s="14"/>
      <c r="G161" s="14"/>
      <c r="H161" s="14"/>
      <c r="I161" s="14"/>
      <c r="J161" s="14"/>
      <c r="K161" s="14"/>
      <c r="L161" s="14"/>
      <c r="M161" s="15"/>
      <c r="N161" s="1" t="s">
        <v>133</v>
      </c>
      <c r="O161" s="1" t="s">
        <v>52</v>
      </c>
      <c r="P161" s="1" t="s">
        <v>52</v>
      </c>
      <c r="Q161" s="1" t="s">
        <v>128</v>
      </c>
      <c r="R161" s="1" t="s">
        <v>64</v>
      </c>
      <c r="S161" s="1" t="s">
        <v>64</v>
      </c>
      <c r="T161" s="1" t="s">
        <v>63</v>
      </c>
      <c r="AR161" s="1" t="s">
        <v>52</v>
      </c>
      <c r="AS161" s="1" t="s">
        <v>52</v>
      </c>
      <c r="AU161" s="1" t="s">
        <v>134</v>
      </c>
      <c r="AV161">
        <v>63</v>
      </c>
    </row>
    <row r="162" spans="1:48" ht="30" customHeight="1" x14ac:dyDescent="0.3">
      <c r="A162" s="15" t="s">
        <v>135</v>
      </c>
      <c r="B162" s="15" t="s">
        <v>136</v>
      </c>
      <c r="C162" s="15" t="s">
        <v>132</v>
      </c>
      <c r="D162" s="13">
        <v>6.5000000000000002E-2</v>
      </c>
      <c r="E162" s="14"/>
      <c r="F162" s="14"/>
      <c r="G162" s="14"/>
      <c r="H162" s="14"/>
      <c r="I162" s="14"/>
      <c r="J162" s="14"/>
      <c r="K162" s="14"/>
      <c r="L162" s="14"/>
      <c r="M162" s="15"/>
      <c r="N162" s="1" t="s">
        <v>137</v>
      </c>
      <c r="O162" s="1" t="s">
        <v>52</v>
      </c>
      <c r="P162" s="1" t="s">
        <v>52</v>
      </c>
      <c r="Q162" s="1" t="s">
        <v>128</v>
      </c>
      <c r="R162" s="1" t="s">
        <v>64</v>
      </c>
      <c r="S162" s="1" t="s">
        <v>64</v>
      </c>
      <c r="T162" s="1" t="s">
        <v>63</v>
      </c>
      <c r="AR162" s="1" t="s">
        <v>52</v>
      </c>
      <c r="AS162" s="1" t="s">
        <v>52</v>
      </c>
      <c r="AU162" s="1" t="s">
        <v>138</v>
      </c>
      <c r="AV162">
        <v>64</v>
      </c>
    </row>
    <row r="163" spans="1:48" ht="30" customHeight="1" x14ac:dyDescent="0.3">
      <c r="A163" s="15" t="s">
        <v>139</v>
      </c>
      <c r="B163" s="15" t="s">
        <v>140</v>
      </c>
      <c r="C163" s="15" t="s">
        <v>132</v>
      </c>
      <c r="D163" s="13">
        <v>6.5000000000000002E-2</v>
      </c>
      <c r="E163" s="14"/>
      <c r="F163" s="14"/>
      <c r="G163" s="14"/>
      <c r="H163" s="14"/>
      <c r="I163" s="14"/>
      <c r="J163" s="14"/>
      <c r="K163" s="14"/>
      <c r="L163" s="14"/>
      <c r="M163" s="15"/>
      <c r="N163" s="1" t="s">
        <v>141</v>
      </c>
      <c r="O163" s="1" t="s">
        <v>52</v>
      </c>
      <c r="P163" s="1" t="s">
        <v>52</v>
      </c>
      <c r="Q163" s="1" t="s">
        <v>128</v>
      </c>
      <c r="R163" s="1" t="s">
        <v>64</v>
      </c>
      <c r="S163" s="1" t="s">
        <v>64</v>
      </c>
      <c r="T163" s="1" t="s">
        <v>63</v>
      </c>
      <c r="AR163" s="1" t="s">
        <v>52</v>
      </c>
      <c r="AS163" s="1" t="s">
        <v>52</v>
      </c>
      <c r="AU163" s="1" t="s">
        <v>142</v>
      </c>
      <c r="AV163">
        <v>65</v>
      </c>
    </row>
    <row r="164" spans="1:48" ht="30" customHeight="1" x14ac:dyDescent="0.3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Q164" s="1" t="s">
        <v>128</v>
      </c>
    </row>
    <row r="165" spans="1:48" ht="30" customHeight="1" x14ac:dyDescent="0.3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Q165" s="1" t="s">
        <v>128</v>
      </c>
    </row>
    <row r="166" spans="1:48" ht="30" customHeight="1" x14ac:dyDescent="0.3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Q166" s="1" t="s">
        <v>128</v>
      </c>
    </row>
    <row r="167" spans="1:48" ht="30" customHeight="1" x14ac:dyDescent="0.3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Q167" s="1" t="s">
        <v>128</v>
      </c>
    </row>
    <row r="168" spans="1:48" ht="30" customHeight="1" x14ac:dyDescent="0.3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Q168" s="1" t="s">
        <v>128</v>
      </c>
    </row>
    <row r="169" spans="1:48" ht="30" customHeight="1" x14ac:dyDescent="0.3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Q169" s="1" t="s">
        <v>128</v>
      </c>
    </row>
    <row r="170" spans="1:48" ht="30" customHeight="1" x14ac:dyDescent="0.3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Q170" s="1" t="s">
        <v>128</v>
      </c>
    </row>
    <row r="171" spans="1:48" ht="30" customHeight="1" x14ac:dyDescent="0.3">
      <c r="A171" s="13"/>
      <c r="B171" s="13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Q171" s="1" t="s">
        <v>128</v>
      </c>
    </row>
    <row r="172" spans="1:48" ht="30" customHeight="1" x14ac:dyDescent="0.3">
      <c r="A172" s="13"/>
      <c r="B172" s="13"/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Q172" s="1" t="s">
        <v>128</v>
      </c>
    </row>
    <row r="173" spans="1:48" ht="30" customHeight="1" x14ac:dyDescent="0.3">
      <c r="A173" s="13"/>
      <c r="B173" s="13"/>
      <c r="C173" s="13"/>
      <c r="D173" s="13"/>
      <c r="E173" s="14"/>
      <c r="F173" s="14"/>
      <c r="G173" s="14"/>
      <c r="H173" s="14"/>
      <c r="I173" s="14"/>
      <c r="J173" s="14"/>
      <c r="K173" s="14"/>
      <c r="L173" s="14"/>
      <c r="M173" s="13"/>
      <c r="Q173" s="1" t="s">
        <v>128</v>
      </c>
    </row>
    <row r="174" spans="1:48" ht="30" customHeight="1" x14ac:dyDescent="0.3">
      <c r="A174" s="13"/>
      <c r="B174" s="13"/>
      <c r="C174" s="13"/>
      <c r="D174" s="13"/>
      <c r="E174" s="14"/>
      <c r="F174" s="14"/>
      <c r="G174" s="14"/>
      <c r="H174" s="14"/>
      <c r="I174" s="14"/>
      <c r="J174" s="14"/>
      <c r="K174" s="14"/>
      <c r="L174" s="14"/>
      <c r="M174" s="13"/>
      <c r="Q174" s="1" t="s">
        <v>128</v>
      </c>
    </row>
    <row r="175" spans="1:48" ht="30" customHeight="1" x14ac:dyDescent="0.3">
      <c r="A175" s="13"/>
      <c r="B175" s="13"/>
      <c r="C175" s="13"/>
      <c r="D175" s="13"/>
      <c r="E175" s="14"/>
      <c r="F175" s="14"/>
      <c r="G175" s="14"/>
      <c r="H175" s="14"/>
      <c r="I175" s="14"/>
      <c r="J175" s="14"/>
      <c r="K175" s="14"/>
      <c r="L175" s="14"/>
      <c r="M175" s="13"/>
      <c r="Q175" s="1" t="s">
        <v>128</v>
      </c>
    </row>
    <row r="176" spans="1:48" ht="30" customHeight="1" x14ac:dyDescent="0.3">
      <c r="A176" s="13"/>
      <c r="B176" s="13"/>
      <c r="C176" s="13"/>
      <c r="D176" s="13"/>
      <c r="E176" s="14"/>
      <c r="F176" s="14"/>
      <c r="G176" s="14"/>
      <c r="H176" s="14"/>
      <c r="I176" s="14"/>
      <c r="J176" s="14"/>
      <c r="K176" s="14"/>
      <c r="L176" s="14"/>
      <c r="M176" s="13"/>
      <c r="Q176" s="1" t="s">
        <v>128</v>
      </c>
    </row>
    <row r="177" spans="1:17" ht="30" customHeight="1" x14ac:dyDescent="0.3">
      <c r="A177" s="13"/>
      <c r="B177" s="13"/>
      <c r="C177" s="13"/>
      <c r="D177" s="13"/>
      <c r="E177" s="14"/>
      <c r="F177" s="14"/>
      <c r="G177" s="14"/>
      <c r="H177" s="14"/>
      <c r="I177" s="14"/>
      <c r="J177" s="14"/>
      <c r="K177" s="14"/>
      <c r="L177" s="14"/>
      <c r="M177" s="13"/>
      <c r="Q177" s="1" t="s">
        <v>128</v>
      </c>
    </row>
    <row r="178" spans="1:17" ht="30" customHeight="1" x14ac:dyDescent="0.3">
      <c r="A178" s="13"/>
      <c r="B178" s="13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  <c r="Q178" s="1" t="s">
        <v>128</v>
      </c>
    </row>
    <row r="179" spans="1:17" ht="30" customHeight="1" x14ac:dyDescent="0.3">
      <c r="A179" s="13"/>
      <c r="B179" s="13"/>
      <c r="C179" s="13"/>
      <c r="D179" s="13"/>
      <c r="E179" s="14"/>
      <c r="F179" s="14"/>
      <c r="G179" s="14"/>
      <c r="H179" s="14"/>
      <c r="I179" s="14"/>
      <c r="J179" s="14"/>
      <c r="K179" s="14"/>
      <c r="L179" s="14"/>
      <c r="M179" s="13"/>
      <c r="Q179" s="1" t="s">
        <v>128</v>
      </c>
    </row>
    <row r="180" spans="1:17" ht="30" customHeight="1" x14ac:dyDescent="0.3">
      <c r="A180" s="13"/>
      <c r="B180" s="13"/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Q180" s="1" t="s">
        <v>128</v>
      </c>
    </row>
    <row r="181" spans="1:17" ht="30" customHeight="1" x14ac:dyDescent="0.3">
      <c r="A181" s="13"/>
      <c r="B181" s="13"/>
      <c r="C181" s="13"/>
      <c r="D181" s="13"/>
      <c r="E181" s="14"/>
      <c r="F181" s="14"/>
      <c r="G181" s="14"/>
      <c r="H181" s="14"/>
      <c r="I181" s="14"/>
      <c r="J181" s="14"/>
      <c r="K181" s="14"/>
      <c r="L181" s="14"/>
      <c r="M181" s="13"/>
      <c r="Q181" s="1" t="s">
        <v>128</v>
      </c>
    </row>
    <row r="182" spans="1:17" ht="30" customHeight="1" x14ac:dyDescent="0.3">
      <c r="A182" s="13"/>
      <c r="B182" s="13"/>
      <c r="C182" s="13"/>
      <c r="D182" s="13"/>
      <c r="E182" s="14"/>
      <c r="F182" s="14"/>
      <c r="G182" s="14"/>
      <c r="H182" s="14"/>
      <c r="I182" s="14"/>
      <c r="J182" s="14"/>
      <c r="K182" s="14"/>
      <c r="L182" s="14"/>
      <c r="M182" s="13"/>
      <c r="Q182" s="1" t="s">
        <v>128</v>
      </c>
    </row>
    <row r="183" spans="1:17" ht="30" customHeight="1" x14ac:dyDescent="0.3">
      <c r="A183" s="13"/>
      <c r="B183" s="13"/>
      <c r="C183" s="13"/>
      <c r="D183" s="13"/>
      <c r="E183" s="14"/>
      <c r="F183" s="14"/>
      <c r="G183" s="14"/>
      <c r="H183" s="14"/>
      <c r="I183" s="14"/>
      <c r="J183" s="14"/>
      <c r="K183" s="14"/>
      <c r="L183" s="14"/>
      <c r="M183" s="13"/>
      <c r="Q183" s="1" t="s">
        <v>128</v>
      </c>
    </row>
    <row r="184" spans="1:17" ht="30" customHeight="1" x14ac:dyDescent="0.3">
      <c r="A184" s="13"/>
      <c r="B184" s="13"/>
      <c r="C184" s="13"/>
      <c r="D184" s="13"/>
      <c r="E184" s="14"/>
      <c r="F184" s="14"/>
      <c r="G184" s="14"/>
      <c r="H184" s="14"/>
      <c r="I184" s="14"/>
      <c r="J184" s="14"/>
      <c r="K184" s="14"/>
      <c r="L184" s="14"/>
      <c r="M184" s="13"/>
      <c r="Q184" s="1" t="s">
        <v>128</v>
      </c>
    </row>
    <row r="185" spans="1:17" ht="30" customHeight="1" x14ac:dyDescent="0.3">
      <c r="A185" s="15" t="s">
        <v>74</v>
      </c>
      <c r="B185" s="13"/>
      <c r="C185" s="13"/>
      <c r="D185" s="13"/>
      <c r="E185" s="14"/>
      <c r="F185" s="14">
        <f>SUMIF(Q161:Q184,"0102",F161:F184)</f>
        <v>0</v>
      </c>
      <c r="G185" s="14"/>
      <c r="H185" s="14">
        <f>SUMIF(Q161:Q184,"0102",H161:H184)</f>
        <v>0</v>
      </c>
      <c r="I185" s="14"/>
      <c r="J185" s="14">
        <f>SUMIF(Q161:Q184,"0102",J161:J184)</f>
        <v>0</v>
      </c>
      <c r="K185" s="14"/>
      <c r="L185" s="14">
        <f>SUMIF(Q161:Q184,"0102",L161:L184)</f>
        <v>0</v>
      </c>
      <c r="M185" s="13"/>
      <c r="N185" t="s">
        <v>75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59" fitToHeight="0" orientation="landscape" r:id="rId1"/>
  <rowBreaks count="7" manualBreakCount="7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 황</dc:creator>
  <cp:lastModifiedBy>Komacon</cp:lastModifiedBy>
  <dcterms:created xsi:type="dcterms:W3CDTF">2024-08-05T05:42:59Z</dcterms:created>
  <dcterms:modified xsi:type="dcterms:W3CDTF">2024-09-20T04:55:49Z</dcterms:modified>
</cp:coreProperties>
</file>